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8265" activeTab="2"/>
  </bookViews>
  <sheets>
    <sheet name="Comm Diagram_Notes" sheetId="2" r:id="rId1"/>
    <sheet name="TABLE" sheetId="1" r:id="rId2"/>
    <sheet name="StayinAliveComms" sheetId="3" r:id="rId3"/>
  </sheets>
  <calcPr calcId="145621"/>
  <fileRecoveryPr repairLoad="1"/>
</workbook>
</file>

<file path=xl/calcChain.xml><?xml version="1.0" encoding="utf-8"?>
<calcChain xmlns="http://schemas.openxmlformats.org/spreadsheetml/2006/main">
  <c r="Z34" i="3" l="1"/>
  <c r="Z35" i="3" s="1"/>
  <c r="Z36" i="3" s="1"/>
  <c r="Z37" i="3" s="1"/>
  <c r="Z38" i="3" s="1"/>
  <c r="Z39" i="3" s="1"/>
  <c r="Z40" i="3" s="1"/>
  <c r="Z41" i="3" s="1"/>
  <c r="Z42" i="3" s="1"/>
  <c r="Z43" i="3" s="1"/>
  <c r="AA34" i="3"/>
  <c r="AA35" i="3" s="1"/>
  <c r="AA36" i="3" s="1"/>
  <c r="AA37" i="3" s="1"/>
  <c r="AA38" i="3" s="1"/>
  <c r="AA39" i="3" s="1"/>
  <c r="AA40" i="3" s="1"/>
  <c r="AA41" i="3" s="1"/>
  <c r="AA42" i="3" s="1"/>
  <c r="AA43" i="3" s="1"/>
  <c r="AE34" i="3"/>
  <c r="AF34" i="3"/>
  <c r="AH34" i="3"/>
  <c r="AI34" i="3"/>
  <c r="AJ34" i="3"/>
  <c r="AJ35" i="3" s="1"/>
  <c r="AJ36" i="3" s="1"/>
  <c r="AJ37" i="3" s="1"/>
  <c r="AJ38" i="3" s="1"/>
  <c r="AJ39" i="3" s="1"/>
  <c r="AJ40" i="3" s="1"/>
  <c r="AJ41" i="3" s="1"/>
  <c r="AJ42" i="3" s="1"/>
  <c r="AJ43" i="3" s="1"/>
  <c r="AK34" i="3"/>
  <c r="AK35" i="3" s="1"/>
  <c r="AK36" i="3" s="1"/>
  <c r="AK37" i="3" s="1"/>
  <c r="AK38" i="3" s="1"/>
  <c r="AK39" i="3" s="1"/>
  <c r="AK40" i="3" s="1"/>
  <c r="AK41" i="3" s="1"/>
  <c r="AK42" i="3" s="1"/>
  <c r="AK43" i="3" s="1"/>
  <c r="AE35" i="3"/>
  <c r="AE36" i="3" s="1"/>
  <c r="AE37" i="3" s="1"/>
  <c r="AE38" i="3" s="1"/>
  <c r="AE39" i="3" s="1"/>
  <c r="AE40" i="3" s="1"/>
  <c r="AE41" i="3" s="1"/>
  <c r="AE42" i="3" s="1"/>
  <c r="AE43" i="3" s="1"/>
  <c r="AF35" i="3"/>
  <c r="AF36" i="3" s="1"/>
  <c r="AF37" i="3" s="1"/>
  <c r="AF38" i="3" s="1"/>
  <c r="AF39" i="3" s="1"/>
  <c r="AF40" i="3" s="1"/>
  <c r="AF41" i="3" s="1"/>
  <c r="AF42" i="3" s="1"/>
  <c r="AF43" i="3" s="1"/>
  <c r="AH35" i="3"/>
  <c r="AH36" i="3" s="1"/>
  <c r="AH37" i="3" s="1"/>
  <c r="AH38" i="3" s="1"/>
  <c r="AH39" i="3" s="1"/>
  <c r="AH40" i="3" s="1"/>
  <c r="AH41" i="3" s="1"/>
  <c r="AH42" i="3" s="1"/>
  <c r="AH43" i="3" s="1"/>
  <c r="AI35" i="3"/>
  <c r="AI36" i="3" s="1"/>
  <c r="AI37" i="3" s="1"/>
  <c r="AI38" i="3" s="1"/>
  <c r="AI39" i="3" s="1"/>
  <c r="AI40" i="3" s="1"/>
  <c r="AI41" i="3" s="1"/>
  <c r="AI42" i="3" s="1"/>
  <c r="AI43" i="3" s="1"/>
  <c r="AJ11" i="3"/>
  <c r="K11" i="3"/>
  <c r="F11" i="3"/>
  <c r="G11" i="3" s="1"/>
  <c r="K15" i="3"/>
  <c r="L15" i="3" s="1"/>
  <c r="F15" i="3"/>
  <c r="G15" i="3" s="1"/>
  <c r="K14" i="3"/>
  <c r="L14" i="3" s="1"/>
  <c r="F14" i="3"/>
  <c r="G14" i="3" s="1"/>
  <c r="K13" i="3"/>
  <c r="L13" i="3" s="1"/>
  <c r="F13" i="3"/>
  <c r="G13" i="3" s="1"/>
  <c r="K12" i="3"/>
  <c r="L12" i="3" s="1"/>
  <c r="F12" i="3"/>
  <c r="G12" i="3" s="1"/>
  <c r="K10" i="3"/>
  <c r="L10" i="3" s="1"/>
  <c r="F10" i="3"/>
  <c r="G10" i="3" s="1"/>
  <c r="K9" i="3"/>
  <c r="L9" i="3" s="1"/>
  <c r="F9" i="3"/>
  <c r="G9" i="3" s="1"/>
  <c r="AK8" i="3"/>
  <c r="AK9" i="3" s="1"/>
  <c r="AK10" i="3" s="1"/>
  <c r="AK12" i="3" s="1"/>
  <c r="AK13" i="3" s="1"/>
  <c r="AK14" i="3" s="1"/>
  <c r="AK15" i="3" s="1"/>
  <c r="AJ8" i="3"/>
  <c r="AJ9" i="3" s="1"/>
  <c r="AJ10" i="3" s="1"/>
  <c r="AJ12" i="3" s="1"/>
  <c r="AJ13" i="3" s="1"/>
  <c r="AJ14" i="3" s="1"/>
  <c r="AJ15" i="3" s="1"/>
  <c r="AI8" i="3"/>
  <c r="AI9" i="3" s="1"/>
  <c r="AI10" i="3" s="1"/>
  <c r="AI12" i="3" s="1"/>
  <c r="AI13" i="3" s="1"/>
  <c r="AI14" i="3" s="1"/>
  <c r="AI15" i="3" s="1"/>
  <c r="AH8" i="3"/>
  <c r="AH9" i="3" s="1"/>
  <c r="AH10" i="3" s="1"/>
  <c r="AH12" i="3" s="1"/>
  <c r="AH13" i="3" s="1"/>
  <c r="AH14" i="3" s="1"/>
  <c r="AH15" i="3" s="1"/>
  <c r="AF8" i="3"/>
  <c r="AF9" i="3" s="1"/>
  <c r="AF10" i="3" s="1"/>
  <c r="AF12" i="3" s="1"/>
  <c r="AF13" i="3" s="1"/>
  <c r="AF14" i="3" s="1"/>
  <c r="AF15" i="3" s="1"/>
  <c r="AE8" i="3"/>
  <c r="AE9" i="3" s="1"/>
  <c r="AE10" i="3" s="1"/>
  <c r="AE12" i="3" s="1"/>
  <c r="AE13" i="3" s="1"/>
  <c r="AE14" i="3" s="1"/>
  <c r="AE15" i="3" s="1"/>
  <c r="AA8" i="3"/>
  <c r="AA9" i="3" s="1"/>
  <c r="AA10" i="3" s="1"/>
  <c r="AA12" i="3" s="1"/>
  <c r="AA13" i="3" s="1"/>
  <c r="AA14" i="3" s="1"/>
  <c r="AA15" i="3" s="1"/>
  <c r="Z8" i="3"/>
  <c r="Z9" i="3" s="1"/>
  <c r="Z10" i="3" s="1"/>
  <c r="Z12" i="3" s="1"/>
  <c r="Z13" i="3" s="1"/>
  <c r="Z14" i="3" s="1"/>
  <c r="Z15" i="3" s="1"/>
  <c r="K8" i="3"/>
  <c r="AC8" i="3" s="1"/>
  <c r="F8" i="3"/>
  <c r="G8" i="3" s="1"/>
  <c r="Y8" i="3" s="1"/>
  <c r="F74" i="3"/>
  <c r="N63" i="3"/>
  <c r="M63" i="3"/>
  <c r="H63" i="3"/>
  <c r="I63" i="3" s="1"/>
  <c r="N62" i="3"/>
  <c r="M62" i="3"/>
  <c r="R61" i="3"/>
  <c r="S61" i="3" s="1"/>
  <c r="N61" i="3"/>
  <c r="M61" i="3"/>
  <c r="H61" i="3"/>
  <c r="I61" i="3" s="1"/>
  <c r="R60" i="3"/>
  <c r="S60" i="3" s="1"/>
  <c r="N60" i="3"/>
  <c r="M60" i="3"/>
  <c r="H60" i="3"/>
  <c r="I60" i="3" s="1"/>
  <c r="N59" i="3"/>
  <c r="M59" i="3"/>
  <c r="H59" i="3"/>
  <c r="I59" i="3" s="1"/>
  <c r="N58" i="3"/>
  <c r="M58" i="3"/>
  <c r="H58" i="3"/>
  <c r="I58" i="3" s="1"/>
  <c r="R57" i="3"/>
  <c r="S57" i="3" s="1"/>
  <c r="N57" i="3"/>
  <c r="M57" i="3"/>
  <c r="H57" i="3"/>
  <c r="I57" i="3" s="1"/>
  <c r="R56" i="3"/>
  <c r="S56" i="3" s="1"/>
  <c r="N56" i="3"/>
  <c r="M56" i="3"/>
  <c r="H56" i="3"/>
  <c r="I56" i="3" s="1"/>
  <c r="R55" i="3"/>
  <c r="S55" i="3" s="1"/>
  <c r="N55" i="3"/>
  <c r="M55" i="3"/>
  <c r="H55" i="3"/>
  <c r="I55" i="3" s="1"/>
  <c r="R54" i="3"/>
  <c r="S54" i="3" s="1"/>
  <c r="N54" i="3"/>
  <c r="M54" i="3"/>
  <c r="H54" i="3"/>
  <c r="I54" i="3" s="1"/>
  <c r="R53" i="3"/>
  <c r="S53" i="3" s="1"/>
  <c r="N53" i="3"/>
  <c r="M53" i="3"/>
  <c r="H53" i="3"/>
  <c r="I53" i="3" s="1"/>
  <c r="R52" i="3"/>
  <c r="S52" i="3" s="1"/>
  <c r="N52" i="3"/>
  <c r="M52" i="3"/>
  <c r="H52" i="3"/>
  <c r="I52" i="3" s="1"/>
  <c r="R51" i="3"/>
  <c r="S51" i="3" s="1"/>
  <c r="N51" i="3"/>
  <c r="M51" i="3"/>
  <c r="H51" i="3"/>
  <c r="I51" i="3" s="1"/>
  <c r="R50" i="3"/>
  <c r="S50" i="3" s="1"/>
  <c r="N50" i="3"/>
  <c r="M50" i="3"/>
  <c r="H50" i="3"/>
  <c r="I50" i="3" s="1"/>
  <c r="H49" i="3"/>
  <c r="I49" i="3" s="1"/>
  <c r="H48" i="3"/>
  <c r="I48" i="3" s="1"/>
  <c r="H47" i="3"/>
  <c r="I47" i="3" s="1"/>
  <c r="H46" i="3"/>
  <c r="I46" i="3" s="1"/>
  <c r="H45" i="3"/>
  <c r="I45" i="3" s="1"/>
  <c r="K21" i="3"/>
  <c r="L21" i="3" s="1"/>
  <c r="K20" i="3"/>
  <c r="L20" i="3" s="1"/>
  <c r="K19" i="3"/>
  <c r="L19" i="3" s="1"/>
  <c r="K18" i="3"/>
  <c r="L18" i="3" s="1"/>
  <c r="K17" i="3"/>
  <c r="L17" i="3" s="1"/>
  <c r="K16" i="3"/>
  <c r="L16" i="3" s="1"/>
  <c r="F16" i="3"/>
  <c r="G16" i="3" s="1"/>
  <c r="K7" i="3"/>
  <c r="L7" i="3" s="1"/>
  <c r="F7" i="3"/>
  <c r="G7" i="3" s="1"/>
  <c r="K6" i="3"/>
  <c r="L6" i="3" s="1"/>
  <c r="F6" i="3"/>
  <c r="G6" i="3" s="1"/>
  <c r="K5" i="3"/>
  <c r="L5" i="3" s="1"/>
  <c r="F5" i="3"/>
  <c r="G5" i="3" s="1"/>
  <c r="K4" i="3"/>
  <c r="L4" i="3" s="1"/>
  <c r="F4" i="3"/>
  <c r="G4" i="3" s="1"/>
  <c r="K3" i="3"/>
  <c r="L3" i="3" s="1"/>
  <c r="F3" i="3"/>
  <c r="G3" i="3" s="1"/>
  <c r="AK2" i="3"/>
  <c r="AK3" i="3" s="1"/>
  <c r="AK4" i="3" s="1"/>
  <c r="AK5" i="3" s="1"/>
  <c r="AK6" i="3" s="1"/>
  <c r="AK7" i="3" s="1"/>
  <c r="AJ2" i="3"/>
  <c r="AJ3" i="3" s="1"/>
  <c r="AJ4" i="3" s="1"/>
  <c r="AJ5" i="3" s="1"/>
  <c r="AJ6" i="3" s="1"/>
  <c r="AJ7" i="3" s="1"/>
  <c r="AI2" i="3"/>
  <c r="AI3" i="3" s="1"/>
  <c r="AI4" i="3" s="1"/>
  <c r="AI5" i="3" s="1"/>
  <c r="AI6" i="3" s="1"/>
  <c r="AI7" i="3" s="1"/>
  <c r="AH2" i="3"/>
  <c r="AH3" i="3" s="1"/>
  <c r="AH4" i="3" s="1"/>
  <c r="AH5" i="3" s="1"/>
  <c r="AH6" i="3" s="1"/>
  <c r="AH7" i="3" s="1"/>
  <c r="AF2" i="3"/>
  <c r="AF3" i="3" s="1"/>
  <c r="AF4" i="3" s="1"/>
  <c r="AF5" i="3" s="1"/>
  <c r="AF6" i="3" s="1"/>
  <c r="AF7" i="3" s="1"/>
  <c r="AE2" i="3"/>
  <c r="AE3" i="3" s="1"/>
  <c r="AE4" i="3" s="1"/>
  <c r="AE5" i="3" s="1"/>
  <c r="AE6" i="3" s="1"/>
  <c r="AE7" i="3" s="1"/>
  <c r="AD2" i="3"/>
  <c r="AC2" i="3"/>
  <c r="AA2" i="3"/>
  <c r="AA3" i="3" s="1"/>
  <c r="AA4" i="3" s="1"/>
  <c r="AA5" i="3" s="1"/>
  <c r="AA6" i="3" s="1"/>
  <c r="AA7" i="3" s="1"/>
  <c r="Z2" i="3"/>
  <c r="Z3" i="3" s="1"/>
  <c r="Z4" i="3" s="1"/>
  <c r="Z5" i="3" s="1"/>
  <c r="Z6" i="3" s="1"/>
  <c r="Z7" i="3" s="1"/>
  <c r="Y2" i="3"/>
  <c r="X2" i="3"/>
  <c r="AA11" i="3" l="1"/>
  <c r="AF11" i="3"/>
  <c r="AC9" i="3"/>
  <c r="AC10" i="3" s="1"/>
  <c r="AC12" i="3" s="1"/>
  <c r="AC13" i="3" s="1"/>
  <c r="AC14" i="3" s="1"/>
  <c r="AC15" i="3" s="1"/>
  <c r="AE11" i="3"/>
  <c r="AK11" i="3"/>
  <c r="Z11" i="3"/>
  <c r="AH11" i="3"/>
  <c r="AI11" i="3"/>
  <c r="X8" i="3"/>
  <c r="X9" i="3" s="1"/>
  <c r="X10" i="3" s="1"/>
  <c r="X11" i="3" s="1"/>
  <c r="L11" i="3"/>
  <c r="L8" i="3"/>
  <c r="AD8" i="3" s="1"/>
  <c r="AD9" i="3" s="1"/>
  <c r="AD10" i="3" s="1"/>
  <c r="AD12" i="3" s="1"/>
  <c r="AD13" i="3" s="1"/>
  <c r="AD14" i="3" s="1"/>
  <c r="AD15" i="3" s="1"/>
  <c r="Y9" i="3"/>
  <c r="Y10" i="3" s="1"/>
  <c r="Y12" i="3" s="1"/>
  <c r="Y13" i="3" s="1"/>
  <c r="Y14" i="3" s="1"/>
  <c r="Y15" i="3" s="1"/>
  <c r="AA16" i="3"/>
  <c r="AA17" i="3" s="1"/>
  <c r="AA18" i="3" s="1"/>
  <c r="AA19" i="3" s="1"/>
  <c r="AA20" i="3" s="1"/>
  <c r="AA21" i="3" s="1"/>
  <c r="AK16" i="3"/>
  <c r="AK17" i="3" s="1"/>
  <c r="AK18" i="3" s="1"/>
  <c r="AK19" i="3" s="1"/>
  <c r="AK20" i="3" s="1"/>
  <c r="AK21" i="3" s="1"/>
  <c r="AH16" i="3"/>
  <c r="AH17" i="3" s="1"/>
  <c r="AH18" i="3" s="1"/>
  <c r="AH19" i="3" s="1"/>
  <c r="AH20" i="3" s="1"/>
  <c r="AH21" i="3" s="1"/>
  <c r="AI16" i="3"/>
  <c r="AI17" i="3" s="1"/>
  <c r="AI18" i="3" s="1"/>
  <c r="AI19" i="3" s="1"/>
  <c r="AI20" i="3" s="1"/>
  <c r="AI21" i="3" s="1"/>
  <c r="Z16" i="3"/>
  <c r="Z17" i="3" s="1"/>
  <c r="Z18" i="3" s="1"/>
  <c r="Z19" i="3" s="1"/>
  <c r="Z20" i="3" s="1"/>
  <c r="Z21" i="3" s="1"/>
  <c r="AJ16" i="3"/>
  <c r="AJ17" i="3" s="1"/>
  <c r="AJ18" i="3" s="1"/>
  <c r="AJ19" i="3" s="1"/>
  <c r="AJ20" i="3" s="1"/>
  <c r="AJ21" i="3" s="1"/>
  <c r="AE16" i="3"/>
  <c r="AE17" i="3" s="1"/>
  <c r="AE18" i="3" s="1"/>
  <c r="AE19" i="3" s="1"/>
  <c r="AE20" i="3" s="1"/>
  <c r="AE21" i="3" s="1"/>
  <c r="AF16" i="3"/>
  <c r="AF17" i="3" s="1"/>
  <c r="AF18" i="3" s="1"/>
  <c r="AF19" i="3" s="1"/>
  <c r="AF20" i="3" s="1"/>
  <c r="AF21" i="3" s="1"/>
  <c r="AD3" i="3"/>
  <c r="AD4" i="3" s="1"/>
  <c r="AD5" i="3" s="1"/>
  <c r="AD6" i="3" s="1"/>
  <c r="AD7" i="3" s="1"/>
  <c r="X3" i="3"/>
  <c r="X4" i="3" s="1"/>
  <c r="X5" i="3" s="1"/>
  <c r="X6" i="3" s="1"/>
  <c r="X7" i="3" s="1"/>
  <c r="Y3" i="3"/>
  <c r="Y4" i="3" s="1"/>
  <c r="Y5" i="3" s="1"/>
  <c r="Y6" i="3" s="1"/>
  <c r="Y7" i="3" s="1"/>
  <c r="AC3" i="3"/>
  <c r="AC4" i="3" s="1"/>
  <c r="AC5" i="3" s="1"/>
  <c r="AC6" i="3" s="1"/>
  <c r="AC7" i="3" s="1"/>
  <c r="P21" i="1"/>
  <c r="Q21" i="1" s="1"/>
  <c r="K21" i="1"/>
  <c r="L21" i="1" s="1"/>
  <c r="F21" i="1"/>
  <c r="G21" i="1" s="1"/>
  <c r="P20" i="1"/>
  <c r="Q20" i="1" s="1"/>
  <c r="K20" i="1"/>
  <c r="L20" i="1" s="1"/>
  <c r="F20" i="1"/>
  <c r="G20" i="1" s="1"/>
  <c r="K19" i="1"/>
  <c r="L19" i="1" s="1"/>
  <c r="P19" i="1"/>
  <c r="Q19" i="1" s="1"/>
  <c r="X12" i="3" l="1"/>
  <c r="X13" i="3" s="1"/>
  <c r="X14" i="3" s="1"/>
  <c r="X15" i="3" s="1"/>
  <c r="X16" i="3" s="1"/>
  <c r="X17" i="3" s="1"/>
  <c r="X18" i="3" s="1"/>
  <c r="X19" i="3" s="1"/>
  <c r="X20" i="3" s="1"/>
  <c r="X21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AA44" i="3"/>
  <c r="AA45" i="3" s="1"/>
  <c r="AA46" i="3" s="1"/>
  <c r="AA47" i="3" s="1"/>
  <c r="AA48" i="3" s="1"/>
  <c r="AA49" i="3" s="1"/>
  <c r="AA50" i="3" s="1"/>
  <c r="AA51" i="3" s="1"/>
  <c r="AA52" i="3" s="1"/>
  <c r="AA53" i="3" s="1"/>
  <c r="AA54" i="3" s="1"/>
  <c r="AA55" i="3" s="1"/>
  <c r="AA56" i="3" s="1"/>
  <c r="AA57" i="3" s="1"/>
  <c r="AA58" i="3" s="1"/>
  <c r="AA59" i="3" s="1"/>
  <c r="AA60" i="3" s="1"/>
  <c r="AA61" i="3" s="1"/>
  <c r="AA62" i="3" s="1"/>
  <c r="AA63" i="3" s="1"/>
  <c r="H70" i="3" s="1"/>
  <c r="AJ44" i="3"/>
  <c r="AJ45" i="3" s="1"/>
  <c r="AJ46" i="3" s="1"/>
  <c r="AJ47" i="3" s="1"/>
  <c r="AJ48" i="3" s="1"/>
  <c r="AJ49" i="3" s="1"/>
  <c r="AJ50" i="3" s="1"/>
  <c r="AJ51" i="3" s="1"/>
  <c r="AJ52" i="3" s="1"/>
  <c r="AJ53" i="3" s="1"/>
  <c r="AJ54" i="3" s="1"/>
  <c r="AJ55" i="3" s="1"/>
  <c r="AJ56" i="3" s="1"/>
  <c r="AJ57" i="3" s="1"/>
  <c r="AJ58" i="3" s="1"/>
  <c r="AJ59" i="3" s="1"/>
  <c r="AJ60" i="3" s="1"/>
  <c r="AJ61" i="3" s="1"/>
  <c r="AJ62" i="3" s="1"/>
  <c r="AJ63" i="3" s="1"/>
  <c r="R80" i="3" s="1"/>
  <c r="R81" i="3" s="1"/>
  <c r="Z44" i="3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Z63" i="3" s="1"/>
  <c r="H68" i="3" s="1"/>
  <c r="H69" i="3" s="1"/>
  <c r="AI44" i="3"/>
  <c r="AI45" i="3" s="1"/>
  <c r="AI46" i="3" s="1"/>
  <c r="AI47" i="3" s="1"/>
  <c r="AI48" i="3" s="1"/>
  <c r="AI49" i="3" s="1"/>
  <c r="AI50" i="3" s="1"/>
  <c r="AI51" i="3" s="1"/>
  <c r="AI52" i="3" s="1"/>
  <c r="AI53" i="3" s="1"/>
  <c r="AI54" i="3" s="1"/>
  <c r="AI55" i="3" s="1"/>
  <c r="AI56" i="3" s="1"/>
  <c r="AI57" i="3" s="1"/>
  <c r="AI58" i="3" s="1"/>
  <c r="AI59" i="3" s="1"/>
  <c r="AI60" i="3" s="1"/>
  <c r="AI61" i="3" s="1"/>
  <c r="AI62" i="3" s="1"/>
  <c r="AI63" i="3" s="1"/>
  <c r="P78" i="3" s="1"/>
  <c r="AH44" i="3"/>
  <c r="AH45" i="3" s="1"/>
  <c r="AH46" i="3" s="1"/>
  <c r="AH47" i="3" s="1"/>
  <c r="AH48" i="3" s="1"/>
  <c r="AH49" i="3" s="1"/>
  <c r="AH50" i="3" s="1"/>
  <c r="AH51" i="3" s="1"/>
  <c r="AH52" i="3" s="1"/>
  <c r="AH53" i="3" s="1"/>
  <c r="AH54" i="3" s="1"/>
  <c r="AH55" i="3" s="1"/>
  <c r="AH56" i="3" s="1"/>
  <c r="AH57" i="3" s="1"/>
  <c r="AH58" i="3" s="1"/>
  <c r="AH59" i="3" s="1"/>
  <c r="AH60" i="3" s="1"/>
  <c r="AH61" i="3" s="1"/>
  <c r="AH62" i="3" s="1"/>
  <c r="AH63" i="3" s="1"/>
  <c r="P79" i="3" s="1"/>
  <c r="P80" i="3" s="1"/>
  <c r="AK44" i="3"/>
  <c r="AK45" i="3" s="1"/>
  <c r="AK46" i="3" s="1"/>
  <c r="AK47" i="3" s="1"/>
  <c r="AK48" i="3" s="1"/>
  <c r="AK49" i="3" s="1"/>
  <c r="AK50" i="3" s="1"/>
  <c r="AK51" i="3" s="1"/>
  <c r="AK52" i="3" s="1"/>
  <c r="AK53" i="3" s="1"/>
  <c r="AK54" i="3" s="1"/>
  <c r="AK55" i="3" s="1"/>
  <c r="AK56" i="3" s="1"/>
  <c r="AK57" i="3" s="1"/>
  <c r="AK58" i="3" s="1"/>
  <c r="AK59" i="3" s="1"/>
  <c r="AK60" i="3" s="1"/>
  <c r="AK61" i="3" s="1"/>
  <c r="AK62" i="3" s="1"/>
  <c r="AK63" i="3" s="1"/>
  <c r="R82" i="3" s="1"/>
  <c r="AF44" i="3"/>
  <c r="AF45" i="3" s="1"/>
  <c r="AF46" i="3" s="1"/>
  <c r="AF47" i="3" s="1"/>
  <c r="AF48" i="3" s="1"/>
  <c r="AF49" i="3" s="1"/>
  <c r="AF50" i="3" s="1"/>
  <c r="AF51" i="3" s="1"/>
  <c r="AF52" i="3" s="1"/>
  <c r="AF53" i="3" s="1"/>
  <c r="AF54" i="3" s="1"/>
  <c r="AF55" i="3" s="1"/>
  <c r="AF56" i="3" s="1"/>
  <c r="AF57" i="3" s="1"/>
  <c r="AF58" i="3" s="1"/>
  <c r="AF59" i="3" s="1"/>
  <c r="AF60" i="3" s="1"/>
  <c r="AF61" i="3" s="1"/>
  <c r="AF62" i="3" s="1"/>
  <c r="AF63" i="3" s="1"/>
  <c r="M76" i="3" s="1"/>
  <c r="AE44" i="3"/>
  <c r="AE45" i="3" s="1"/>
  <c r="AE46" i="3" s="1"/>
  <c r="AE47" i="3" s="1"/>
  <c r="AE48" i="3" s="1"/>
  <c r="AE49" i="3" s="1"/>
  <c r="AE50" i="3" s="1"/>
  <c r="AE51" i="3" s="1"/>
  <c r="AE52" i="3" s="1"/>
  <c r="AE53" i="3" s="1"/>
  <c r="AE54" i="3" s="1"/>
  <c r="AE55" i="3" s="1"/>
  <c r="AE56" i="3" s="1"/>
  <c r="AE57" i="3" s="1"/>
  <c r="AE58" i="3" s="1"/>
  <c r="AE59" i="3" s="1"/>
  <c r="AE60" i="3" s="1"/>
  <c r="AE61" i="3" s="1"/>
  <c r="AE62" i="3" s="1"/>
  <c r="AE63" i="3" s="1"/>
  <c r="M74" i="3" s="1"/>
  <c r="M75" i="3" s="1"/>
  <c r="Y11" i="3"/>
  <c r="AD11" i="3"/>
  <c r="AC11" i="3"/>
  <c r="AC16" i="3"/>
  <c r="AC17" i="3" s="1"/>
  <c r="AC18" i="3" s="1"/>
  <c r="AC19" i="3" s="1"/>
  <c r="AC20" i="3" s="1"/>
  <c r="AC21" i="3" s="1"/>
  <c r="AC34" i="3" s="1"/>
  <c r="AC35" i="3" s="1"/>
  <c r="AC36" i="3" s="1"/>
  <c r="AC37" i="3" s="1"/>
  <c r="AC38" i="3" s="1"/>
  <c r="AC39" i="3" s="1"/>
  <c r="AC40" i="3" s="1"/>
  <c r="AC41" i="3" s="1"/>
  <c r="AC42" i="3" s="1"/>
  <c r="AC43" i="3" s="1"/>
  <c r="AD16" i="3"/>
  <c r="AD17" i="3" s="1"/>
  <c r="AD18" i="3" s="1"/>
  <c r="AD19" i="3" s="1"/>
  <c r="AD20" i="3" s="1"/>
  <c r="AD21" i="3" s="1"/>
  <c r="AD34" i="3" s="1"/>
  <c r="AD35" i="3" s="1"/>
  <c r="AD36" i="3" s="1"/>
  <c r="AD37" i="3" s="1"/>
  <c r="AD38" i="3" s="1"/>
  <c r="AD39" i="3" s="1"/>
  <c r="AD40" i="3" s="1"/>
  <c r="AD41" i="3" s="1"/>
  <c r="AD42" i="3" s="1"/>
  <c r="AD43" i="3" s="1"/>
  <c r="Y16" i="3"/>
  <c r="Y17" i="3" s="1"/>
  <c r="Y18" i="3" s="1"/>
  <c r="Y19" i="3" s="1"/>
  <c r="Y20" i="3" s="1"/>
  <c r="Y21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F3" i="1"/>
  <c r="G3" i="1" s="1"/>
  <c r="K3" i="1"/>
  <c r="L3" i="1" s="1"/>
  <c r="AD3" i="1" s="1"/>
  <c r="F4" i="1"/>
  <c r="G4" i="1" s="1"/>
  <c r="K4" i="1"/>
  <c r="L4" i="1" s="1"/>
  <c r="F5" i="1"/>
  <c r="G5" i="1" s="1"/>
  <c r="K5" i="1"/>
  <c r="L5" i="1" s="1"/>
  <c r="F6" i="1"/>
  <c r="G6" i="1" s="1"/>
  <c r="K6" i="1"/>
  <c r="L6" i="1"/>
  <c r="AE3" i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K2" i="1"/>
  <c r="AK3" i="1" s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J2" i="1"/>
  <c r="AJ3" i="1" s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I2" i="1"/>
  <c r="AI3" i="1" s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H2" i="1"/>
  <c r="AH3" i="1" s="1"/>
  <c r="AH4" i="1" s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AF2" i="1"/>
  <c r="AF3" i="1" s="1"/>
  <c r="AF4" i="1" s="1"/>
  <c r="AF5" i="1" s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E2" i="1"/>
  <c r="AD2" i="1"/>
  <c r="AC2" i="1"/>
  <c r="AA2" i="1"/>
  <c r="AA3" i="1" s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Z2" i="1"/>
  <c r="Z3" i="1" s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Y2" i="1"/>
  <c r="X2" i="1"/>
  <c r="X3" i="1" s="1"/>
  <c r="X4" i="1" s="1"/>
  <c r="X5" i="1" s="1"/>
  <c r="X6" i="1" s="1"/>
  <c r="K8" i="1"/>
  <c r="L8" i="1" s="1"/>
  <c r="K9" i="1"/>
  <c r="L9" i="1"/>
  <c r="K10" i="1"/>
  <c r="L10" i="1"/>
  <c r="K11" i="1"/>
  <c r="L11" i="1" s="1"/>
  <c r="F55" i="1"/>
  <c r="F10" i="1"/>
  <c r="G10" i="1" s="1"/>
  <c r="F16" i="1"/>
  <c r="G16" i="1" s="1"/>
  <c r="K16" i="1"/>
  <c r="L16" i="1" s="1"/>
  <c r="P16" i="1"/>
  <c r="Q16" i="1" s="1"/>
  <c r="Y44" i="3" l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Y57" i="3" s="1"/>
  <c r="Y58" i="3" s="1"/>
  <c r="Y59" i="3" s="1"/>
  <c r="Y60" i="3" s="1"/>
  <c r="Y61" i="3" s="1"/>
  <c r="Y62" i="3" s="1"/>
  <c r="Y63" i="3" s="1"/>
  <c r="F66" i="3" s="1"/>
  <c r="AD44" i="3"/>
  <c r="AD45" i="3" s="1"/>
  <c r="AD46" i="3" s="1"/>
  <c r="AD47" i="3" s="1"/>
  <c r="AD48" i="3" s="1"/>
  <c r="AD49" i="3" s="1"/>
  <c r="AD50" i="3" s="1"/>
  <c r="AD51" i="3" s="1"/>
  <c r="AD52" i="3" s="1"/>
  <c r="AD53" i="3" s="1"/>
  <c r="AD54" i="3" s="1"/>
  <c r="AD55" i="3" s="1"/>
  <c r="AD56" i="3" s="1"/>
  <c r="AD57" i="3" s="1"/>
  <c r="AD58" i="3" s="1"/>
  <c r="AD59" i="3" s="1"/>
  <c r="AD60" i="3" s="1"/>
  <c r="AD61" i="3" s="1"/>
  <c r="AD62" i="3" s="1"/>
  <c r="AD63" i="3" s="1"/>
  <c r="K72" i="3" s="1"/>
  <c r="AC44" i="3"/>
  <c r="AC45" i="3" s="1"/>
  <c r="AC46" i="3" s="1"/>
  <c r="AC47" i="3" s="1"/>
  <c r="AC48" i="3" s="1"/>
  <c r="AC49" i="3" s="1"/>
  <c r="AC50" i="3" s="1"/>
  <c r="AC51" i="3" s="1"/>
  <c r="AC52" i="3" s="1"/>
  <c r="AC53" i="3" s="1"/>
  <c r="AC54" i="3" s="1"/>
  <c r="AC55" i="3" s="1"/>
  <c r="AC56" i="3" s="1"/>
  <c r="AC57" i="3" s="1"/>
  <c r="AC58" i="3" s="1"/>
  <c r="AC59" i="3" s="1"/>
  <c r="AC60" i="3" s="1"/>
  <c r="AC61" i="3" s="1"/>
  <c r="AC62" i="3" s="1"/>
  <c r="AC63" i="3" s="1"/>
  <c r="K73" i="3" s="1"/>
  <c r="K74" i="3" s="1"/>
  <c r="X44" i="3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F67" i="3" s="1"/>
  <c r="F68" i="3" s="1"/>
  <c r="AC3" i="1"/>
  <c r="AC4" i="1" s="1"/>
  <c r="AC5" i="1" s="1"/>
  <c r="AC6" i="1" s="1"/>
  <c r="AD4" i="1"/>
  <c r="AD5" i="1" s="1"/>
  <c r="AD6" i="1" s="1"/>
  <c r="Y3" i="1"/>
  <c r="Y4" i="1" s="1"/>
  <c r="Y5" i="1" s="1"/>
  <c r="Y6" i="1" s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31" i="1"/>
  <c r="AC7" i="1" l="1"/>
  <c r="AC8" i="1" s="1"/>
  <c r="AC9" i="1" s="1"/>
  <c r="AC10" i="1" s="1"/>
  <c r="AC11" i="1" s="1"/>
  <c r="AK16" i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F16" i="1"/>
  <c r="AF17" i="1" s="1"/>
  <c r="AF18" i="1" s="1"/>
  <c r="AF19" i="1" s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AF31" i="1" s="1"/>
  <c r="AF32" i="1" s="1"/>
  <c r="AF33" i="1" s="1"/>
  <c r="AF34" i="1" s="1"/>
  <c r="AF35" i="1" s="1"/>
  <c r="AF36" i="1" s="1"/>
  <c r="AF37" i="1" s="1"/>
  <c r="AF38" i="1" s="1"/>
  <c r="AF39" i="1" s="1"/>
  <c r="AF40" i="1" s="1"/>
  <c r="AF41" i="1" s="1"/>
  <c r="AF42" i="1" s="1"/>
  <c r="AF43" i="1" s="1"/>
  <c r="AF44" i="1" s="1"/>
  <c r="M57" i="1" s="1"/>
  <c r="AA16" i="1"/>
  <c r="AA17" i="1" s="1"/>
  <c r="AA18" i="1" s="1"/>
  <c r="AA19" i="1" s="1"/>
  <c r="AA20" i="1" s="1"/>
  <c r="AA21" i="1" s="1"/>
  <c r="AA22" i="1" s="1"/>
  <c r="AA23" i="1" s="1"/>
  <c r="AA24" i="1" s="1"/>
  <c r="AA25" i="1" s="1"/>
  <c r="M44" i="1"/>
  <c r="H44" i="1"/>
  <c r="I44" i="1" s="1"/>
  <c r="K7" i="1"/>
  <c r="L7" i="1" s="1"/>
  <c r="AD7" i="1" s="1"/>
  <c r="AD8" i="1" s="1"/>
  <c r="AD9" i="1" s="1"/>
  <c r="AD10" i="1" s="1"/>
  <c r="AD11" i="1" s="1"/>
  <c r="F7" i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F9" i="1"/>
  <c r="G9" i="1" s="1"/>
  <c r="F8" i="1"/>
  <c r="G8" i="1" s="1"/>
  <c r="F19" i="1"/>
  <c r="G19" i="1" s="1"/>
  <c r="F18" i="1"/>
  <c r="G18" i="1" s="1"/>
  <c r="F17" i="1"/>
  <c r="G17" i="1" s="1"/>
  <c r="F15" i="1"/>
  <c r="G15" i="1" s="1"/>
  <c r="F14" i="1"/>
  <c r="G14" i="1" s="1"/>
  <c r="F13" i="1"/>
  <c r="G13" i="1" s="1"/>
  <c r="F12" i="1"/>
  <c r="G12" i="1" s="1"/>
  <c r="F11" i="1"/>
  <c r="G11" i="1" s="1"/>
  <c r="F22" i="1"/>
  <c r="G22" i="1" s="1"/>
  <c r="F23" i="1"/>
  <c r="G23" i="1" s="1"/>
  <c r="F24" i="1"/>
  <c r="G24" i="1" s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K24" i="1"/>
  <c r="L24" i="1" s="1"/>
  <c r="K23" i="1"/>
  <c r="L23" i="1" s="1"/>
  <c r="K18" i="1"/>
  <c r="L18" i="1" s="1"/>
  <c r="K17" i="1"/>
  <c r="L17" i="1" s="1"/>
  <c r="K15" i="1"/>
  <c r="L15" i="1" s="1"/>
  <c r="K14" i="1"/>
  <c r="L14" i="1" s="1"/>
  <c r="K13" i="1"/>
  <c r="L13" i="1" s="1"/>
  <c r="K12" i="1"/>
  <c r="L12" i="1" s="1"/>
  <c r="R31" i="1"/>
  <c r="S31" i="1" s="1"/>
  <c r="P24" i="1"/>
  <c r="Q24" i="1" s="1"/>
  <c r="P17" i="1"/>
  <c r="Q17" i="1" s="1"/>
  <c r="P18" i="1"/>
  <c r="Q18" i="1" s="1"/>
  <c r="P15" i="1"/>
  <c r="R42" i="1"/>
  <c r="S42" i="1" s="1"/>
  <c r="R41" i="1"/>
  <c r="S41" i="1" s="1"/>
  <c r="R38" i="1"/>
  <c r="S38" i="1" s="1"/>
  <c r="R37" i="1"/>
  <c r="S37" i="1" s="1"/>
  <c r="R36" i="1"/>
  <c r="S36" i="1" s="1"/>
  <c r="R35" i="1"/>
  <c r="S35" i="1" s="1"/>
  <c r="R34" i="1"/>
  <c r="S34" i="1" s="1"/>
  <c r="R33" i="1"/>
  <c r="S33" i="1" s="1"/>
  <c r="R32" i="1"/>
  <c r="S32" i="1" s="1"/>
  <c r="AD12" i="1" l="1"/>
  <c r="AD13" i="1" s="1"/>
  <c r="Q15" i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H15" i="1"/>
  <c r="AC12" i="1"/>
  <c r="AC13" i="1" s="1"/>
  <c r="AC14" i="1" s="1"/>
  <c r="AC15" i="1" s="1"/>
  <c r="G7" i="1"/>
  <c r="Y7" i="1" s="1"/>
  <c r="Y8" i="1" s="1"/>
  <c r="Y9" i="1" s="1"/>
  <c r="Y10" i="1" s="1"/>
  <c r="Y11" i="1" s="1"/>
  <c r="Y12" i="1" s="1"/>
  <c r="Y13" i="1" s="1"/>
  <c r="Y14" i="1" s="1"/>
  <c r="Y15" i="1" s="1"/>
  <c r="X7" i="1"/>
  <c r="X8" i="1" s="1"/>
  <c r="X9" i="1" s="1"/>
  <c r="X10" i="1" s="1"/>
  <c r="X11" i="1" s="1"/>
  <c r="X12" i="1" s="1"/>
  <c r="X13" i="1" s="1"/>
  <c r="X14" i="1" s="1"/>
  <c r="X15" i="1" s="1"/>
  <c r="AD14" i="1"/>
  <c r="AD15" i="1" s="1"/>
  <c r="AE16" i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Z16" i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Z33" i="1" s="1"/>
  <c r="Z34" i="1" s="1"/>
  <c r="Z35" i="1" s="1"/>
  <c r="Z36" i="1" s="1"/>
  <c r="Z37" i="1" s="1"/>
  <c r="Z38" i="1" s="1"/>
  <c r="Z39" i="1" s="1"/>
  <c r="Z40" i="1" s="1"/>
  <c r="Z41" i="1" s="1"/>
  <c r="Z42" i="1" s="1"/>
  <c r="Z43" i="1" s="1"/>
  <c r="Z44" i="1" s="1"/>
  <c r="AA26" i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J16" i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J31" i="1" s="1"/>
  <c r="AJ32" i="1" s="1"/>
  <c r="AJ33" i="1" s="1"/>
  <c r="AJ34" i="1" s="1"/>
  <c r="AJ35" i="1" s="1"/>
  <c r="AJ36" i="1" s="1"/>
  <c r="AJ37" i="1" s="1"/>
  <c r="AJ38" i="1" s="1"/>
  <c r="AJ39" i="1" s="1"/>
  <c r="AJ40" i="1" s="1"/>
  <c r="AJ41" i="1" s="1"/>
  <c r="AJ42" i="1" s="1"/>
  <c r="AJ43" i="1" s="1"/>
  <c r="AJ44" i="1" s="1"/>
  <c r="X16" i="1" l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AC16" i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H16" i="1"/>
  <c r="AH17" i="1" s="1"/>
  <c r="AH18" i="1" s="1"/>
  <c r="AH19" i="1" s="1"/>
  <c r="AH20" i="1" s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H33" i="1" s="1"/>
  <c r="AH34" i="1" s="1"/>
  <c r="AH35" i="1" s="1"/>
  <c r="AH36" i="1" s="1"/>
  <c r="AH37" i="1" s="1"/>
  <c r="AH38" i="1" s="1"/>
  <c r="AH39" i="1" s="1"/>
  <c r="AH40" i="1" s="1"/>
  <c r="AH41" i="1" s="1"/>
  <c r="AH42" i="1" s="1"/>
  <c r="AH43" i="1" s="1"/>
  <c r="AH44" i="1" s="1"/>
  <c r="P60" i="1" s="1"/>
  <c r="P61" i="1" s="1"/>
  <c r="AD16" i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K53" i="1" s="1"/>
  <c r="Y16" i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F47" i="1" s="1"/>
  <c r="P59" i="1"/>
  <c r="H51" i="1"/>
  <c r="H49" i="1"/>
  <c r="H50" i="1" s="1"/>
  <c r="R61" i="1"/>
  <c r="R62" i="1" s="1"/>
  <c r="AE37" i="1"/>
  <c r="AE38" i="1" s="1"/>
  <c r="AE39" i="1" s="1"/>
  <c r="AE40" i="1" s="1"/>
  <c r="AE41" i="1" s="1"/>
  <c r="AE42" i="1" s="1"/>
  <c r="AE43" i="1" s="1"/>
  <c r="AE44" i="1" s="1"/>
  <c r="AK31" i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R63" i="1" l="1"/>
  <c r="K54" i="1"/>
  <c r="K55" i="1" s="1"/>
  <c r="F48" i="1"/>
  <c r="F49" i="1" s="1"/>
  <c r="M55" i="1"/>
  <c r="M56" i="1" s="1"/>
</calcChain>
</file>

<file path=xl/sharedStrings.xml><?xml version="1.0" encoding="utf-8"?>
<sst xmlns="http://schemas.openxmlformats.org/spreadsheetml/2006/main" count="788" uniqueCount="97">
  <si>
    <t>App use only</t>
  </si>
  <si>
    <t>---</t>
  </si>
  <si>
    <t>Used</t>
  </si>
  <si>
    <t>Security Level (soft, med, hard)</t>
  </si>
  <si>
    <r>
      <t xml:space="preserve">Used / PASSED </t>
    </r>
    <r>
      <rPr>
        <b/>
        <sz val="10"/>
        <color rgb="FFC00000"/>
        <rFont val="Wingdings"/>
        <charset val="2"/>
      </rPr>
      <t>è</t>
    </r>
  </si>
  <si>
    <r>
      <t xml:space="preserve">Used / PASSED </t>
    </r>
    <r>
      <rPr>
        <b/>
        <sz val="10"/>
        <color rgb="FF008000"/>
        <rFont val="Wingdings"/>
        <charset val="2"/>
      </rPr>
      <t>è</t>
    </r>
  </si>
  <si>
    <r>
      <t>PASSED /Used</t>
    </r>
    <r>
      <rPr>
        <b/>
        <sz val="10"/>
        <color rgb="FF984806"/>
        <rFont val="Wingdings"/>
        <charset val="2"/>
      </rPr>
      <t>à</t>
    </r>
  </si>
  <si>
    <r>
      <t xml:space="preserve">Displayed / PASSED </t>
    </r>
    <r>
      <rPr>
        <b/>
        <sz val="10"/>
        <color rgb="FFC00000"/>
        <rFont val="Wingdings"/>
        <charset val="2"/>
      </rPr>
      <t>è</t>
    </r>
  </si>
  <si>
    <r>
      <t xml:space="preserve">PASSED </t>
    </r>
    <r>
      <rPr>
        <b/>
        <sz val="10"/>
        <color rgb="FF008000"/>
        <rFont val="Wingdings"/>
        <charset val="2"/>
      </rPr>
      <t>è</t>
    </r>
  </si>
  <si>
    <t>Shop door status</t>
  </si>
  <si>
    <t>Displayed / used</t>
  </si>
  <si>
    <r>
      <t>ç</t>
    </r>
    <r>
      <rPr>
        <b/>
        <sz val="10"/>
        <color rgb="FF008000"/>
        <rFont val="Arial"/>
        <family val="2"/>
      </rPr>
      <t>PASSED / used</t>
    </r>
  </si>
  <si>
    <t>Shop deadbolt status</t>
  </si>
  <si>
    <t>Alarm mode</t>
  </si>
  <si>
    <t>Manual change in alarm mode</t>
  </si>
  <si>
    <r>
      <t>ç</t>
    </r>
    <r>
      <rPr>
        <b/>
        <sz val="10"/>
        <color rgb="FF008000"/>
        <rFont val="Arial"/>
        <family val="2"/>
      </rPr>
      <t>PASSED</t>
    </r>
  </si>
  <si>
    <t>Shop Brightness (0 to ####)</t>
  </si>
  <si>
    <r>
      <t>ç</t>
    </r>
    <r>
      <rPr>
        <b/>
        <sz val="10"/>
        <color rgb="FF984806"/>
        <rFont val="Arial"/>
        <family val="2"/>
      </rPr>
      <t>PASSED / used</t>
    </r>
  </si>
  <si>
    <t>Shop Temp now (### F) *</t>
  </si>
  <si>
    <t>Shop Humidity (### %) *</t>
  </si>
  <si>
    <t>Shop Heat Index (### F) *</t>
  </si>
  <si>
    <t>Displayed</t>
  </si>
  <si>
    <r>
      <t>ç</t>
    </r>
    <r>
      <rPr>
        <b/>
        <sz val="10"/>
        <color rgb="FF984806"/>
        <rFont val="Arial"/>
        <family val="2"/>
      </rPr>
      <t>PASSED</t>
    </r>
  </si>
  <si>
    <t xml:space="preserve">*average of 15 1min intervals </t>
  </si>
  <si>
    <t>Motion@base of stairs</t>
  </si>
  <si>
    <t>Motion@top of stairs</t>
  </si>
  <si>
    <t>Motion@garage door</t>
  </si>
  <si>
    <t>Motion@windows</t>
  </si>
  <si>
    <t>ShopTempDayHigh (### F)</t>
  </si>
  <si>
    <t>Displayed / used / stored?</t>
  </si>
  <si>
    <t>ShopTempDayLow (### F)</t>
  </si>
  <si>
    <t>NoticeWord (Notifications)</t>
  </si>
  <si>
    <t>Acquired / used</t>
  </si>
  <si>
    <t>#</t>
  </si>
  <si>
    <t>USER INPUTS @ ANDY…</t>
  </si>
  <si>
    <t>MOTION_Wilson_ESP8266</t>
  </si>
  <si>
    <t>SHOPLOCK</t>
  </si>
  <si>
    <t>MOTION_uno</t>
  </si>
  <si>
    <t>“ANDY” PHONE APP</t>
  </si>
  <si>
    <t>&lt;&lt;&lt;&lt;&lt;</t>
  </si>
  <si>
    <t>MotionButton1-2 states (disarm,arm)</t>
  </si>
  <si>
    <t>###</t>
  </si>
  <si>
    <t>####</t>
  </si>
  <si>
    <r>
      <t>ç</t>
    </r>
    <r>
      <rPr>
        <b/>
        <sz val="10"/>
        <rFont val="Arial"/>
        <family val="2"/>
      </rPr>
      <t>PASSED</t>
    </r>
  </si>
  <si>
    <t>##</t>
  </si>
  <si>
    <t>Time (military time to minute)</t>
  </si>
  <si>
    <t>Communication identifier</t>
  </si>
  <si>
    <t>&gt;&gt;&gt;&gt;&gt;</t>
  </si>
  <si>
    <t>##################################################</t>
  </si>
  <si>
    <t>x</t>
  </si>
  <si>
    <t>SM_Outlet#0-3States</t>
  </si>
  <si>
    <t>motion detected at base of stairs just now, in last quarter-hour, hr, day</t>
  </si>
  <si>
    <t>motion detected top of stairs just now, in last quarter hour, hr, day</t>
  </si>
  <si>
    <t>motion detected at door to garage just now, in last quarter hour, hr, day</t>
  </si>
  <si>
    <t>motion detected windows just now, in last quarter-hour, hr, day</t>
  </si>
  <si>
    <t>cmd:A</t>
  </si>
  <si>
    <t>USER INPUTS FROM PHONE OR OTHER…</t>
  </si>
  <si>
    <t>ESP8266 will first attemt to contact local WIFI netork to establish this relationship…</t>
  </si>
  <si>
    <t>If ESP8266 fails to connect to local network, it will establish its own network…</t>
  </si>
  <si>
    <t>Motion Enable</t>
  </si>
  <si>
    <t>Sound Enable</t>
  </si>
  <si>
    <t>Performance number</t>
  </si>
  <si>
    <t>Light Enable</t>
  </si>
  <si>
    <t>Clock Enable</t>
  </si>
  <si>
    <t>Light Pinky</t>
  </si>
  <si>
    <t>Light Clyde</t>
  </si>
  <si>
    <t>Light Cherry</t>
  </si>
  <si>
    <t>Light PacMan</t>
  </si>
  <si>
    <t>Light Blinky</t>
  </si>
  <si>
    <t>Light Inky</t>
  </si>
  <si>
    <t>11:#,12:#,13:#.</t>
  </si>
  <si>
    <r>
      <t>o</t>
    </r>
    <r>
      <rPr>
        <sz val="7"/>
        <color theme="1"/>
        <rFont val="Times New Roman"/>
        <family val="1"/>
      </rPr>
      <t>    ZPMZ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</si>
  <si>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“ZPMZ21:0x,”</t>
    </r>
  </si>
  <si>
    <t>Night Light Enable</t>
  </si>
  <si>
    <t>######</t>
  </si>
  <si>
    <t>Alarm Time</t>
  </si>
  <si>
    <t>Alarm Date</t>
  </si>
  <si>
    <t>Master Enable</t>
  </si>
  <si>
    <t>Light Sensor Enable</t>
  </si>
  <si>
    <t>Light Sensor trigger value</t>
  </si>
  <si>
    <t>Alarm Enable</t>
  </si>
  <si>
    <t>(ip address preset)</t>
  </si>
  <si>
    <t>myCharNum (1, 2, 3, 4, 5, or 6)</t>
  </si>
  <si>
    <t>BankAfterSpend</t>
  </si>
  <si>
    <t>Stayin_Game_Status (0,1 = not,ingame)</t>
  </si>
  <si>
    <t>Attack_or_Donate Cherry</t>
  </si>
  <si>
    <t>Attack_or_Donate PacMan</t>
  </si>
  <si>
    <t>Attack_or_Donate Blinky</t>
  </si>
  <si>
    <t>Attack_or_Donate Inky</t>
  </si>
  <si>
    <t>Will_or_No (Pinky-Inky)</t>
  </si>
  <si>
    <t>Attack_or_Donate (Pinky-Inky)</t>
  </si>
  <si>
    <t>Mirror_or_No (Pinky-Inky)</t>
  </si>
  <si>
    <t>ActualName</t>
  </si>
  <si>
    <t>Attack_balance</t>
  </si>
  <si>
    <t>9######</t>
  </si>
  <si>
    <t>Attack_or_Donate Pinky</t>
  </si>
  <si>
    <t>Attack_or_Donate Clyde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</si>
</sst>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b/>
      <sz val="10"/>
      <color rgb="FFC00000"/>
      <name val="Arial"/>
      <family val="2"/>
    </font>
    <font>
      <b/>
      <sz val="10"/>
      <color rgb="FF008000"/>
      <name val="Arial"/>
      <family val="2"/>
    </font>
    <font>
      <b/>
      <sz val="10"/>
      <color rgb="FF984806"/>
      <name val="Arial"/>
      <family val="2"/>
    </font>
    <font>
      <b/>
      <sz val="10"/>
      <color rgb="FFC00000"/>
      <name val="Wingdings"/>
      <charset val="2"/>
    </font>
    <font>
      <b/>
      <sz val="10"/>
      <color theme="1"/>
      <name val="Arial"/>
      <family val="2"/>
    </font>
    <font>
      <b/>
      <sz val="10"/>
      <color rgb="FF008000"/>
      <name val="Wingdings"/>
      <charset val="2"/>
    </font>
    <font>
      <b/>
      <sz val="10"/>
      <color rgb="FF984806"/>
      <name val="Wingdings"/>
      <charset val="2"/>
    </font>
    <font>
      <b/>
      <sz val="10"/>
      <color rgb="FFFFFFFF"/>
      <name val="Arial"/>
      <family val="2"/>
    </font>
    <font>
      <b/>
      <i/>
      <sz val="9"/>
      <color rgb="FF0000FF"/>
      <name val="Arial"/>
      <family val="2"/>
    </font>
    <font>
      <b/>
      <sz val="10"/>
      <color rgb="FF0000FF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0"/>
      <name val="Arial"/>
      <family val="2"/>
    </font>
    <font>
      <b/>
      <sz val="10"/>
      <name val="Wingdings"/>
      <charset val="2"/>
    </font>
    <font>
      <sz val="10"/>
      <color theme="1"/>
      <name val="Courier New"/>
      <family val="3"/>
    </font>
    <font>
      <sz val="7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Wingdings"/>
      <charset val="2"/>
    </font>
    <font>
      <b/>
      <i/>
      <sz val="9"/>
      <color rgb="FFFF0000"/>
      <name val="Arial"/>
      <family val="2"/>
    </font>
    <font>
      <b/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theme="9" tint="-0.499984740745262"/>
      <name val="Arial"/>
      <family val="2"/>
    </font>
    <font>
      <sz val="11"/>
      <color rgb="FF008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84806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9" fillId="5" borderId="1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4" fillId="0" borderId="0" xfId="0" applyFont="1" applyFill="1" applyBorder="1"/>
    <xf numFmtId="0" fontId="6" fillId="0" borderId="0" xfId="0" applyFont="1" applyAlignment="1">
      <alignment vertical="center"/>
    </xf>
    <xf numFmtId="0" fontId="18" fillId="0" borderId="0" xfId="0" applyFont="1" applyAlignment="1">
      <alignment horizontal="left" vertical="center" indent="5"/>
    </xf>
    <xf numFmtId="0" fontId="21" fillId="0" borderId="0" xfId="0" applyFont="1" applyAlignment="1">
      <alignment horizontal="left" vertical="center" indent="6"/>
    </xf>
    <xf numFmtId="0" fontId="6" fillId="0" borderId="0" xfId="0" applyFont="1" applyAlignment="1">
      <alignment horizontal="left" vertical="center" indent="5"/>
    </xf>
    <xf numFmtId="0" fontId="9" fillId="5" borderId="1" xfId="0" applyFont="1" applyFill="1" applyBorder="1" applyAlignment="1">
      <alignment horizontal="center" vertical="center" wrapText="1"/>
    </xf>
    <xf numFmtId="0" fontId="13" fillId="0" borderId="0" xfId="0" applyFont="1"/>
    <xf numFmtId="0" fontId="0" fillId="0" borderId="6" xfId="0" applyBorder="1"/>
    <xf numFmtId="0" fontId="23" fillId="0" borderId="0" xfId="0" applyFont="1"/>
    <xf numFmtId="0" fontId="23" fillId="0" borderId="5" xfId="0" applyFont="1" applyBorder="1"/>
    <xf numFmtId="0" fontId="15" fillId="0" borderId="0" xfId="0" applyFont="1"/>
    <xf numFmtId="0" fontId="13" fillId="0" borderId="7" xfId="0" applyFont="1" applyBorder="1"/>
    <xf numFmtId="0" fontId="9" fillId="4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24" fillId="0" borderId="0" xfId="0" applyFont="1"/>
    <xf numFmtId="0" fontId="23" fillId="0" borderId="7" xfId="0" applyFont="1" applyBorder="1"/>
    <xf numFmtId="0" fontId="25" fillId="0" borderId="5" xfId="0" applyFont="1" applyBorder="1"/>
    <xf numFmtId="0" fontId="25" fillId="0" borderId="0" xfId="0" applyFont="1"/>
    <xf numFmtId="0" fontId="25" fillId="0" borderId="7" xfId="0" applyFont="1" applyBorder="1"/>
    <xf numFmtId="0" fontId="26" fillId="0" borderId="5" xfId="0" applyFont="1" applyBorder="1"/>
    <xf numFmtId="0" fontId="26" fillId="0" borderId="0" xfId="0" applyFont="1"/>
    <xf numFmtId="0" fontId="13" fillId="0" borderId="0" xfId="0" applyFont="1" applyBorder="1"/>
    <xf numFmtId="0" fontId="23" fillId="0" borderId="0" xfId="0" applyFont="1" applyBorder="1"/>
    <xf numFmtId="0" fontId="25" fillId="0" borderId="0" xfId="0" applyFont="1" applyBorder="1"/>
    <xf numFmtId="0" fontId="27" fillId="5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5" fillId="7" borderId="0" xfId="0" applyFont="1" applyFill="1"/>
    <xf numFmtId="0" fontId="28" fillId="0" borderId="0" xfId="0" applyFont="1"/>
    <xf numFmtId="0" fontId="11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4" fillId="0" borderId="0" xfId="0" applyFont="1" applyBorder="1"/>
    <xf numFmtId="0" fontId="3" fillId="0" borderId="0" xfId="0" applyFont="1" applyBorder="1" applyAlignment="1">
      <alignment vertical="center" wrapText="1"/>
    </xf>
    <xf numFmtId="0" fontId="28" fillId="0" borderId="0" xfId="0" applyFont="1" applyBorder="1"/>
    <xf numFmtId="0" fontId="4" fillId="0" borderId="0" xfId="0" applyFont="1" applyBorder="1" applyAlignment="1">
      <alignment vertical="center" wrapText="1"/>
    </xf>
    <xf numFmtId="0" fontId="15" fillId="0" borderId="0" xfId="0" applyFont="1" applyBorder="1"/>
    <xf numFmtId="0" fontId="27" fillId="0" borderId="0" xfId="0" applyFont="1" applyBorder="1" applyAlignment="1">
      <alignment vertical="center" wrapText="1"/>
    </xf>
    <xf numFmtId="0" fontId="14" fillId="0" borderId="0" xfId="0" applyFont="1" applyBorder="1"/>
    <xf numFmtId="0" fontId="16" fillId="0" borderId="0" xfId="0" applyFont="1" applyBorder="1" applyAlignment="1">
      <alignment vertical="center" wrapText="1"/>
    </xf>
    <xf numFmtId="0" fontId="0" fillId="0" borderId="0" xfId="0" applyBorder="1"/>
    <xf numFmtId="0" fontId="26" fillId="0" borderId="0" xfId="0" applyFont="1" applyAlignment="1">
      <alignment horizontal="right"/>
    </xf>
    <xf numFmtId="0" fontId="0" fillId="8" borderId="0" xfId="0" applyFill="1"/>
    <xf numFmtId="0" fontId="1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27" fillId="8" borderId="1" xfId="0" applyFont="1" applyFill="1" applyBorder="1" applyAlignment="1">
      <alignment vertical="center" wrapText="1"/>
    </xf>
    <xf numFmtId="0" fontId="16" fillId="8" borderId="1" xfId="0" applyFont="1" applyFill="1" applyBorder="1" applyAlignment="1">
      <alignment vertical="center" wrapText="1"/>
    </xf>
    <xf numFmtId="0" fontId="14" fillId="8" borderId="1" xfId="0" applyFont="1" applyFill="1" applyBorder="1"/>
    <xf numFmtId="0" fontId="24" fillId="8" borderId="0" xfId="0" applyFont="1" applyFill="1"/>
    <xf numFmtId="0" fontId="28" fillId="8" borderId="0" xfId="0" applyFont="1" applyFill="1"/>
    <xf numFmtId="0" fontId="15" fillId="8" borderId="0" xfId="0" applyFont="1" applyFill="1"/>
    <xf numFmtId="0" fontId="2" fillId="8" borderId="1" xfId="0" applyFont="1" applyFill="1" applyBorder="1" applyAlignment="1">
      <alignment horizontal="right" vertical="center" wrapText="1"/>
    </xf>
    <xf numFmtId="0" fontId="24" fillId="8" borderId="1" xfId="0" applyFont="1" applyFill="1" applyBorder="1"/>
    <xf numFmtId="0" fontId="28" fillId="8" borderId="1" xfId="0" applyFont="1" applyFill="1" applyBorder="1"/>
    <xf numFmtId="0" fontId="6" fillId="8" borderId="1" xfId="0" applyFont="1" applyFill="1" applyBorder="1" applyAlignment="1">
      <alignment vertical="center" wrapText="1"/>
    </xf>
    <xf numFmtId="0" fontId="15" fillId="8" borderId="1" xfId="0" applyFont="1" applyFill="1" applyBorder="1"/>
    <xf numFmtId="0" fontId="10" fillId="8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17" fillId="8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0" fillId="9" borderId="0" xfId="0" applyFill="1"/>
    <xf numFmtId="0" fontId="22" fillId="9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>
      <alignment vertical="center" wrapText="1"/>
    </xf>
    <xf numFmtId="0" fontId="24" fillId="9" borderId="1" xfId="0" applyFont="1" applyFill="1" applyBorder="1"/>
    <xf numFmtId="0" fontId="3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27" fillId="9" borderId="1" xfId="0" applyFont="1" applyFill="1" applyBorder="1" applyAlignment="1">
      <alignment vertical="center" wrapText="1"/>
    </xf>
    <xf numFmtId="0" fontId="16" fillId="9" borderId="1" xfId="0" applyFont="1" applyFill="1" applyBorder="1" applyAlignment="1">
      <alignment vertical="center" wrapText="1"/>
    </xf>
    <xf numFmtId="0" fontId="14" fillId="9" borderId="1" xfId="0" applyFont="1" applyFill="1" applyBorder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6600FF"/>
      <color rgb="FF0080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6569</xdr:colOff>
      <xdr:row>3</xdr:row>
      <xdr:rowOff>140742</xdr:rowOff>
    </xdr:from>
    <xdr:to>
      <xdr:col>0</xdr:col>
      <xdr:colOff>853966</xdr:colOff>
      <xdr:row>8</xdr:row>
      <xdr:rowOff>33913</xdr:rowOff>
    </xdr:to>
    <xdr:sp macro="" textlink="">
      <xdr:nvSpPr>
        <xdr:cNvPr id="20" name="Right Arrow 19"/>
        <xdr:cNvSpPr/>
      </xdr:nvSpPr>
      <xdr:spPr>
        <a:xfrm>
          <a:off x="6569" y="712242"/>
          <a:ext cx="847397" cy="845671"/>
        </a:xfrm>
        <a:prstGeom prst="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000" b="1" baseline="0">
              <a:effectLst/>
              <a:ea typeface="Calibri"/>
              <a:cs typeface="Times New Roman"/>
            </a:rPr>
            <a:t>PHONE / OTHER</a:t>
          </a:r>
          <a:endParaRPr lang="en-U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1</xdr:col>
      <xdr:colOff>795155</xdr:colOff>
      <xdr:row>4</xdr:row>
      <xdr:rowOff>78184</xdr:rowOff>
    </xdr:from>
    <xdr:to>
      <xdr:col>1</xdr:col>
      <xdr:colOff>1532526</xdr:colOff>
      <xdr:row>7</xdr:row>
      <xdr:rowOff>61542</xdr:rowOff>
    </xdr:to>
    <xdr:sp macro="" textlink="">
      <xdr:nvSpPr>
        <xdr:cNvPr id="22" name="Left-Right Arrow 21"/>
        <xdr:cNvSpPr/>
      </xdr:nvSpPr>
      <xdr:spPr>
        <a:xfrm>
          <a:off x="2746138" y="840184"/>
          <a:ext cx="737371" cy="554858"/>
        </a:xfrm>
        <a:prstGeom prst="leftRightArrow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800" b="1">
              <a:effectLst/>
              <a:ea typeface="Calibri"/>
              <a:cs typeface="Times New Roman"/>
            </a:rPr>
            <a:t>WIRES</a:t>
          </a:r>
          <a:endParaRPr lang="en-U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0</xdr:col>
      <xdr:colOff>748862</xdr:colOff>
      <xdr:row>4</xdr:row>
      <xdr:rowOff>0</xdr:rowOff>
    </xdr:from>
    <xdr:to>
      <xdr:col>0</xdr:col>
      <xdr:colOff>1589690</xdr:colOff>
      <xdr:row>4</xdr:row>
      <xdr:rowOff>6569</xdr:rowOff>
    </xdr:to>
    <xdr:cxnSp macro="">
      <xdr:nvCxnSpPr>
        <xdr:cNvPr id="31" name="Straight Arrow Connector 30"/>
        <xdr:cNvCxnSpPr/>
      </xdr:nvCxnSpPr>
      <xdr:spPr>
        <a:xfrm flipV="1">
          <a:off x="748862" y="762000"/>
          <a:ext cx="840828" cy="6569"/>
        </a:xfrm>
        <a:prstGeom prst="straightConnector1">
          <a:avLst/>
        </a:prstGeom>
        <a:ln w="3492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893380</xdr:colOff>
      <xdr:row>4</xdr:row>
      <xdr:rowOff>118242</xdr:rowOff>
    </xdr:from>
    <xdr:to>
      <xdr:col>0</xdr:col>
      <xdr:colOff>1681656</xdr:colOff>
      <xdr:row>7</xdr:row>
      <xdr:rowOff>13138</xdr:rowOff>
    </xdr:to>
    <xdr:sp macro="" textlink="">
      <xdr:nvSpPr>
        <xdr:cNvPr id="2" name="Right Arrow 1"/>
        <xdr:cNvSpPr/>
      </xdr:nvSpPr>
      <xdr:spPr>
        <a:xfrm>
          <a:off x="893380" y="880242"/>
          <a:ext cx="788276" cy="4663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ROUTER</a:t>
          </a:r>
        </a:p>
      </xdr:txBody>
    </xdr:sp>
    <xdr:clientData/>
  </xdr:twoCellAnchor>
  <xdr:twoCellAnchor>
    <xdr:from>
      <xdr:col>1</xdr:col>
      <xdr:colOff>1569981</xdr:colOff>
      <xdr:row>5</xdr:row>
      <xdr:rowOff>13138</xdr:rowOff>
    </xdr:from>
    <xdr:to>
      <xdr:col>3</xdr:col>
      <xdr:colOff>413843</xdr:colOff>
      <xdr:row>6</xdr:row>
      <xdr:rowOff>144517</xdr:rowOff>
    </xdr:to>
    <xdr:sp macro="" textlink="">
      <xdr:nvSpPr>
        <xdr:cNvPr id="5" name="Rounded Rectangle 4"/>
        <xdr:cNvSpPr/>
      </xdr:nvSpPr>
      <xdr:spPr>
        <a:xfrm>
          <a:off x="3520964" y="965638"/>
          <a:ext cx="2745827" cy="32187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ATMEGA</a:t>
          </a:r>
          <a:r>
            <a:rPr lang="en-US" sz="1400" b="1" baseline="0"/>
            <a:t> (</a:t>
          </a:r>
          <a:r>
            <a:rPr lang="en-US" sz="1400" b="1"/>
            <a:t>PAC</a:t>
          </a:r>
          <a:r>
            <a:rPr lang="en-US" sz="1400" b="1" baseline="0"/>
            <a:t>MAN SHELF)</a:t>
          </a:r>
          <a:endParaRPr lang="en-US" sz="1400" b="1"/>
        </a:p>
      </xdr:txBody>
    </xdr:sp>
    <xdr:clientData/>
  </xdr:twoCellAnchor>
  <xdr:twoCellAnchor>
    <xdr:from>
      <xdr:col>1</xdr:col>
      <xdr:colOff>349469</xdr:colOff>
      <xdr:row>3</xdr:row>
      <xdr:rowOff>183931</xdr:rowOff>
    </xdr:from>
    <xdr:to>
      <xdr:col>1</xdr:col>
      <xdr:colOff>1569983</xdr:colOff>
      <xdr:row>4</xdr:row>
      <xdr:rowOff>1315</xdr:rowOff>
    </xdr:to>
    <xdr:cxnSp macro="">
      <xdr:nvCxnSpPr>
        <xdr:cNvPr id="24" name="Straight Arrow Connector 23"/>
        <xdr:cNvCxnSpPr/>
      </xdr:nvCxnSpPr>
      <xdr:spPr>
        <a:xfrm flipV="1">
          <a:off x="2300452" y="755431"/>
          <a:ext cx="1220514" cy="7884"/>
        </a:xfrm>
        <a:prstGeom prst="straightConnector1">
          <a:avLst/>
        </a:prstGeom>
        <a:ln w="34925"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6569</xdr:colOff>
      <xdr:row>12</xdr:row>
      <xdr:rowOff>140742</xdr:rowOff>
    </xdr:from>
    <xdr:to>
      <xdr:col>0</xdr:col>
      <xdr:colOff>853966</xdr:colOff>
      <xdr:row>17</xdr:row>
      <xdr:rowOff>33913</xdr:rowOff>
    </xdr:to>
    <xdr:sp macro="" textlink="">
      <xdr:nvSpPr>
        <xdr:cNvPr id="25" name="Right Arrow 24"/>
        <xdr:cNvSpPr/>
      </xdr:nvSpPr>
      <xdr:spPr>
        <a:xfrm>
          <a:off x="6569" y="712242"/>
          <a:ext cx="847397" cy="845671"/>
        </a:xfrm>
        <a:prstGeom prst="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000" b="1" baseline="0">
              <a:effectLst/>
              <a:ea typeface="Calibri"/>
              <a:cs typeface="Times New Roman"/>
            </a:rPr>
            <a:t>PHONE / OTHER</a:t>
          </a:r>
          <a:endParaRPr lang="en-U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1</xdr:col>
      <xdr:colOff>801723</xdr:colOff>
      <xdr:row>13</xdr:row>
      <xdr:rowOff>71616</xdr:rowOff>
    </xdr:from>
    <xdr:to>
      <xdr:col>1</xdr:col>
      <xdr:colOff>1539094</xdr:colOff>
      <xdr:row>16</xdr:row>
      <xdr:rowOff>54974</xdr:rowOff>
    </xdr:to>
    <xdr:sp macro="" textlink="">
      <xdr:nvSpPr>
        <xdr:cNvPr id="28" name="Left-Right Arrow 27"/>
        <xdr:cNvSpPr/>
      </xdr:nvSpPr>
      <xdr:spPr>
        <a:xfrm>
          <a:off x="2752706" y="2548116"/>
          <a:ext cx="737371" cy="554858"/>
        </a:xfrm>
        <a:prstGeom prst="leftRightArrow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800" b="1">
              <a:effectLst/>
              <a:ea typeface="Calibri"/>
              <a:cs typeface="Times New Roman"/>
            </a:rPr>
            <a:t>WIRES</a:t>
          </a:r>
          <a:endParaRPr lang="en-U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0</xdr:col>
      <xdr:colOff>748862</xdr:colOff>
      <xdr:row>13</xdr:row>
      <xdr:rowOff>0</xdr:rowOff>
    </xdr:from>
    <xdr:to>
      <xdr:col>0</xdr:col>
      <xdr:colOff>1589690</xdr:colOff>
      <xdr:row>13</xdr:row>
      <xdr:rowOff>6569</xdr:rowOff>
    </xdr:to>
    <xdr:cxnSp macro="">
      <xdr:nvCxnSpPr>
        <xdr:cNvPr id="29" name="Straight Arrow Connector 28"/>
        <xdr:cNvCxnSpPr/>
      </xdr:nvCxnSpPr>
      <xdr:spPr>
        <a:xfrm flipV="1">
          <a:off x="748862" y="762000"/>
          <a:ext cx="840828" cy="6569"/>
        </a:xfrm>
        <a:prstGeom prst="straightConnector1">
          <a:avLst/>
        </a:prstGeom>
        <a:ln w="3492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893379</xdr:colOff>
      <xdr:row>13</xdr:row>
      <xdr:rowOff>118242</xdr:rowOff>
    </xdr:from>
    <xdr:to>
      <xdr:col>0</xdr:col>
      <xdr:colOff>1714500</xdr:colOff>
      <xdr:row>16</xdr:row>
      <xdr:rowOff>13138</xdr:rowOff>
    </xdr:to>
    <xdr:sp macro="" textlink="">
      <xdr:nvSpPr>
        <xdr:cNvPr id="34" name="Right Arrow 33"/>
        <xdr:cNvSpPr/>
      </xdr:nvSpPr>
      <xdr:spPr>
        <a:xfrm>
          <a:off x="893379" y="880242"/>
          <a:ext cx="821121" cy="4663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ROUTER</a:t>
          </a:r>
        </a:p>
      </xdr:txBody>
    </xdr:sp>
    <xdr:clientData/>
  </xdr:twoCellAnchor>
  <xdr:twoCellAnchor>
    <xdr:from>
      <xdr:col>1</xdr:col>
      <xdr:colOff>1550275</xdr:colOff>
      <xdr:row>13</xdr:row>
      <xdr:rowOff>177362</xdr:rowOff>
    </xdr:from>
    <xdr:to>
      <xdr:col>3</xdr:col>
      <xdr:colOff>394137</xdr:colOff>
      <xdr:row>15</xdr:row>
      <xdr:rowOff>118241</xdr:rowOff>
    </xdr:to>
    <xdr:sp macro="" textlink="">
      <xdr:nvSpPr>
        <xdr:cNvPr id="36" name="Rounded Rectangle 35"/>
        <xdr:cNvSpPr/>
      </xdr:nvSpPr>
      <xdr:spPr>
        <a:xfrm>
          <a:off x="3501258" y="2653862"/>
          <a:ext cx="2745827" cy="32187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ATMEGA</a:t>
          </a:r>
          <a:r>
            <a:rPr lang="en-US" sz="1400" b="1" baseline="0"/>
            <a:t> (</a:t>
          </a:r>
          <a:r>
            <a:rPr lang="en-US" sz="1400" b="1"/>
            <a:t>PAC</a:t>
          </a:r>
          <a:r>
            <a:rPr lang="en-US" sz="1400" b="1" baseline="0"/>
            <a:t>MAN SHELF)</a:t>
          </a:r>
          <a:endParaRPr lang="en-US" sz="1400" b="1"/>
        </a:p>
      </xdr:txBody>
    </xdr:sp>
    <xdr:clientData/>
  </xdr:twoCellAnchor>
  <xdr:twoCellAnchor>
    <xdr:from>
      <xdr:col>1</xdr:col>
      <xdr:colOff>592521</xdr:colOff>
      <xdr:row>12</xdr:row>
      <xdr:rowOff>183931</xdr:rowOff>
    </xdr:from>
    <xdr:to>
      <xdr:col>1</xdr:col>
      <xdr:colOff>1813035</xdr:colOff>
      <xdr:row>13</xdr:row>
      <xdr:rowOff>1315</xdr:rowOff>
    </xdr:to>
    <xdr:cxnSp macro="">
      <xdr:nvCxnSpPr>
        <xdr:cNvPr id="37" name="Straight Arrow Connector 36"/>
        <xdr:cNvCxnSpPr/>
      </xdr:nvCxnSpPr>
      <xdr:spPr>
        <a:xfrm flipV="1">
          <a:off x="2543504" y="2469931"/>
          <a:ext cx="1220514" cy="7884"/>
        </a:xfrm>
        <a:prstGeom prst="straightConnector1">
          <a:avLst/>
        </a:prstGeom>
        <a:ln w="34925"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939362</xdr:colOff>
      <xdr:row>13</xdr:row>
      <xdr:rowOff>105103</xdr:rowOff>
    </xdr:from>
    <xdr:to>
      <xdr:col>0</xdr:col>
      <xdr:colOff>1556845</xdr:colOff>
      <xdr:row>16</xdr:row>
      <xdr:rowOff>85397</xdr:rowOff>
    </xdr:to>
    <xdr:cxnSp macro="">
      <xdr:nvCxnSpPr>
        <xdr:cNvPr id="8" name="Straight Connector 7"/>
        <xdr:cNvCxnSpPr/>
      </xdr:nvCxnSpPr>
      <xdr:spPr>
        <a:xfrm>
          <a:off x="939362" y="2581603"/>
          <a:ext cx="617483" cy="55179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834259</xdr:colOff>
      <xdr:row>13</xdr:row>
      <xdr:rowOff>164225</xdr:rowOff>
    </xdr:from>
    <xdr:to>
      <xdr:col>0</xdr:col>
      <xdr:colOff>1622534</xdr:colOff>
      <xdr:row>16</xdr:row>
      <xdr:rowOff>45983</xdr:rowOff>
    </xdr:to>
    <xdr:cxnSp macro="">
      <xdr:nvCxnSpPr>
        <xdr:cNvPr id="38" name="Straight Connector 37"/>
        <xdr:cNvCxnSpPr/>
      </xdr:nvCxnSpPr>
      <xdr:spPr>
        <a:xfrm flipV="1">
          <a:off x="834259" y="2640725"/>
          <a:ext cx="788275" cy="45325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1696417</xdr:colOff>
      <xdr:row>4</xdr:row>
      <xdr:rowOff>6569</xdr:rowOff>
    </xdr:from>
    <xdr:to>
      <xdr:col>1</xdr:col>
      <xdr:colOff>775138</xdr:colOff>
      <xdr:row>7</xdr:row>
      <xdr:rowOff>128546</xdr:rowOff>
    </xdr:to>
    <xdr:sp macro="" textlink="">
      <xdr:nvSpPr>
        <xdr:cNvPr id="39" name="Left-Right Arrow 38"/>
        <xdr:cNvSpPr/>
      </xdr:nvSpPr>
      <xdr:spPr>
        <a:xfrm>
          <a:off x="1696417" y="768569"/>
          <a:ext cx="1029704" cy="693477"/>
        </a:xfrm>
        <a:prstGeom prst="leftRightArrow">
          <a:avLst/>
        </a:prstGeom>
        <a:solidFill>
          <a:schemeClr val="accent6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800" b="1">
              <a:effectLst/>
              <a:ea typeface="Calibri"/>
              <a:cs typeface="Times New Roman"/>
            </a:rPr>
            <a:t>RTL8720DN (AMEBA)</a:t>
          </a:r>
          <a:endParaRPr lang="en-U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0</xdr:col>
      <xdr:colOff>1704300</xdr:colOff>
      <xdr:row>13</xdr:row>
      <xdr:rowOff>1314</xdr:rowOff>
    </xdr:from>
    <xdr:to>
      <xdr:col>1</xdr:col>
      <xdr:colOff>783021</xdr:colOff>
      <xdr:row>16</xdr:row>
      <xdr:rowOff>123291</xdr:rowOff>
    </xdr:to>
    <xdr:sp macro="" textlink="">
      <xdr:nvSpPr>
        <xdr:cNvPr id="40" name="Left-Right Arrow 39"/>
        <xdr:cNvSpPr/>
      </xdr:nvSpPr>
      <xdr:spPr>
        <a:xfrm>
          <a:off x="1704300" y="2477814"/>
          <a:ext cx="1029704" cy="693477"/>
        </a:xfrm>
        <a:prstGeom prst="leftRightArrow">
          <a:avLst/>
        </a:prstGeom>
        <a:solidFill>
          <a:schemeClr val="accent6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RTL8720DN (AMEBA)</a:t>
          </a:r>
          <a:endParaRPr lang="en-US" sz="700">
            <a:effectLst/>
          </a:endParaRPr>
        </a:p>
      </xdr:txBody>
    </xdr:sp>
    <xdr:clientData/>
  </xdr:twoCellAnchor>
  <xdr:twoCellAnchor>
    <xdr:from>
      <xdr:col>0</xdr:col>
      <xdr:colOff>814551</xdr:colOff>
      <xdr:row>7</xdr:row>
      <xdr:rowOff>147146</xdr:rowOff>
    </xdr:from>
    <xdr:to>
      <xdr:col>0</xdr:col>
      <xdr:colOff>1658007</xdr:colOff>
      <xdr:row>7</xdr:row>
      <xdr:rowOff>151086</xdr:rowOff>
    </xdr:to>
    <xdr:cxnSp macro="">
      <xdr:nvCxnSpPr>
        <xdr:cNvPr id="41" name="Straight Arrow Connector 40"/>
        <xdr:cNvCxnSpPr/>
      </xdr:nvCxnSpPr>
      <xdr:spPr>
        <a:xfrm flipH="1">
          <a:off x="814551" y="1480646"/>
          <a:ext cx="843456" cy="3940"/>
        </a:xfrm>
        <a:prstGeom prst="straightConnector1">
          <a:avLst/>
        </a:prstGeom>
        <a:ln w="34925"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677917</xdr:colOff>
      <xdr:row>7</xdr:row>
      <xdr:rowOff>168167</xdr:rowOff>
    </xdr:from>
    <xdr:to>
      <xdr:col>1</xdr:col>
      <xdr:colOff>1521373</xdr:colOff>
      <xdr:row>7</xdr:row>
      <xdr:rowOff>172107</xdr:rowOff>
    </xdr:to>
    <xdr:cxnSp macro="">
      <xdr:nvCxnSpPr>
        <xdr:cNvPr id="42" name="Straight Arrow Connector 41"/>
        <xdr:cNvCxnSpPr/>
      </xdr:nvCxnSpPr>
      <xdr:spPr>
        <a:xfrm flipH="1">
          <a:off x="2628900" y="1501667"/>
          <a:ext cx="843456" cy="3940"/>
        </a:xfrm>
        <a:prstGeom prst="straightConnector1">
          <a:avLst/>
        </a:prstGeom>
        <a:ln w="3492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914399</xdr:colOff>
      <xdr:row>16</xdr:row>
      <xdr:rowOff>168167</xdr:rowOff>
    </xdr:from>
    <xdr:to>
      <xdr:col>0</xdr:col>
      <xdr:colOff>1757855</xdr:colOff>
      <xdr:row>16</xdr:row>
      <xdr:rowOff>172107</xdr:rowOff>
    </xdr:to>
    <xdr:cxnSp macro="">
      <xdr:nvCxnSpPr>
        <xdr:cNvPr id="43" name="Straight Arrow Connector 42"/>
        <xdr:cNvCxnSpPr/>
      </xdr:nvCxnSpPr>
      <xdr:spPr>
        <a:xfrm flipH="1">
          <a:off x="914399" y="3216167"/>
          <a:ext cx="843456" cy="3940"/>
        </a:xfrm>
        <a:prstGeom prst="straightConnector1">
          <a:avLst/>
        </a:prstGeom>
        <a:ln w="34925"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777765</xdr:colOff>
      <xdr:row>16</xdr:row>
      <xdr:rowOff>189188</xdr:rowOff>
    </xdr:from>
    <xdr:to>
      <xdr:col>1</xdr:col>
      <xdr:colOff>1621221</xdr:colOff>
      <xdr:row>17</xdr:row>
      <xdr:rowOff>2628</xdr:rowOff>
    </xdr:to>
    <xdr:cxnSp macro="">
      <xdr:nvCxnSpPr>
        <xdr:cNvPr id="44" name="Straight Arrow Connector 43"/>
        <xdr:cNvCxnSpPr/>
      </xdr:nvCxnSpPr>
      <xdr:spPr>
        <a:xfrm flipH="1">
          <a:off x="2728748" y="3237188"/>
          <a:ext cx="843456" cy="3940"/>
        </a:xfrm>
        <a:prstGeom prst="straightConnector1">
          <a:avLst/>
        </a:prstGeom>
        <a:ln w="3492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3:A34"/>
  <sheetViews>
    <sheetView zoomScale="145" zoomScaleNormal="145" workbookViewId="0">
      <selection activeCell="A21" sqref="A21"/>
    </sheetView>
  </sheetViews>
  <sheetFormatPr defaultColWidth="29.28515625" defaultRowHeight="15" x14ac:dyDescent="0.25"/>
  <sheetData>
    <row r="3" spans="1:1" x14ac:dyDescent="0.25">
      <c r="A3" t="s">
        <v>57</v>
      </c>
    </row>
    <row r="11" spans="1:1" x14ac:dyDescent="0.25">
      <c r="A11" t="s">
        <v>58</v>
      </c>
    </row>
    <row r="19" spans="1:1" x14ac:dyDescent="0.25">
      <c r="A19" s="9" t="s">
        <v>46</v>
      </c>
    </row>
    <row r="20" spans="1:1" x14ac:dyDescent="0.25">
      <c r="A20" s="10" t="s">
        <v>71</v>
      </c>
    </row>
    <row r="21" spans="1:1" x14ac:dyDescent="0.25">
      <c r="A21" s="11" t="s">
        <v>72</v>
      </c>
    </row>
    <row r="22" spans="1:1" x14ac:dyDescent="0.25">
      <c r="A22" s="11"/>
    </row>
    <row r="23" spans="1:1" ht="15" customHeight="1" x14ac:dyDescent="0.25"/>
    <row r="24" spans="1:1" ht="15" customHeight="1" x14ac:dyDescent="0.25">
      <c r="A24" s="12"/>
    </row>
    <row r="25" spans="1:1" x14ac:dyDescent="0.25">
      <c r="A25" s="9"/>
    </row>
    <row r="26" spans="1:1" x14ac:dyDescent="0.25">
      <c r="A26" s="10"/>
    </row>
    <row r="27" spans="1:1" x14ac:dyDescent="0.25">
      <c r="A27" s="10"/>
    </row>
    <row r="28" spans="1:1" x14ac:dyDescent="0.25">
      <c r="A28" s="11"/>
    </row>
    <row r="29" spans="1:1" x14ac:dyDescent="0.25">
      <c r="A29" s="11"/>
    </row>
    <row r="30" spans="1:1" x14ac:dyDescent="0.25">
      <c r="A30" s="10"/>
    </row>
    <row r="31" spans="1:1" x14ac:dyDescent="0.25">
      <c r="A31" s="10"/>
    </row>
    <row r="32" spans="1:1" x14ac:dyDescent="0.25">
      <c r="A32" s="9"/>
    </row>
    <row r="33" spans="1:1" x14ac:dyDescent="0.25">
      <c r="A33" s="10"/>
    </row>
    <row r="34" spans="1:1" ht="15" customHeight="1" x14ac:dyDescent="0.25">
      <c r="A34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2:BC63"/>
  <sheetViews>
    <sheetView topLeftCell="A13" zoomScale="160" zoomScaleNormal="160" workbookViewId="0">
      <selection activeCell="A13" sqref="A1:XFD1048576"/>
    </sheetView>
  </sheetViews>
  <sheetFormatPr defaultColWidth="29.28515625" defaultRowHeight="15.75" customHeight="1" x14ac:dyDescent="0.25"/>
  <cols>
    <col min="1" max="2" width="4.85546875" customWidth="1"/>
    <col min="3" max="3" width="8.7109375" bestFit="1" customWidth="1"/>
    <col min="4" max="4" width="40.5703125" customWidth="1"/>
    <col min="5" max="5" width="28.5703125" customWidth="1"/>
    <col min="6" max="6" width="12.85546875" customWidth="1"/>
    <col min="7" max="7" width="50" customWidth="1"/>
    <col min="8" max="8" width="13.85546875" bestFit="1" customWidth="1"/>
    <col min="9" max="9" width="43.42578125" customWidth="1"/>
    <col min="10" max="10" width="20.7109375" bestFit="1" customWidth="1"/>
    <col min="11" max="11" width="20.7109375" customWidth="1"/>
    <col min="12" max="12" width="41.28515625" customWidth="1"/>
    <col min="13" max="14" width="20.7109375" customWidth="1"/>
    <col min="15" max="15" width="24.7109375" bestFit="1" customWidth="1"/>
    <col min="16" max="16" width="9.140625" bestFit="1" customWidth="1"/>
    <col min="17" max="17" width="9.140625" style="18" customWidth="1"/>
    <col min="18" max="18" width="8.42578125" bestFit="1" customWidth="1"/>
    <col min="19" max="19" width="11.28515625" customWidth="1"/>
    <col min="20" max="20" width="19" bestFit="1" customWidth="1"/>
    <col min="21" max="21" width="68.7109375" bestFit="1" customWidth="1"/>
    <col min="24" max="25" width="29.28515625" style="22"/>
    <col min="26" max="27" width="29.28515625" style="37"/>
    <col min="28" max="28" width="4.42578125" style="18" customWidth="1"/>
    <col min="29" max="30" width="29.28515625" style="37"/>
    <col min="31" max="32" width="29.28515625" style="18"/>
    <col min="33" max="33" width="4.42578125" style="18" customWidth="1"/>
    <col min="34" max="34" width="29.28515625" style="18"/>
    <col min="35" max="35" width="9.140625" style="18" customWidth="1"/>
    <col min="37" max="37" width="9.140625" customWidth="1"/>
    <col min="38" max="38" width="4.42578125" style="18" customWidth="1"/>
  </cols>
  <sheetData>
    <row r="2" spans="1:55" ht="15.75" customHeight="1" x14ac:dyDescent="0.25">
      <c r="C2" s="7"/>
      <c r="D2" s="3" t="s">
        <v>56</v>
      </c>
      <c r="E2" s="2" t="s">
        <v>38</v>
      </c>
      <c r="F2" s="21" t="s">
        <v>47</v>
      </c>
      <c r="G2" s="21"/>
      <c r="H2" s="20" t="s">
        <v>39</v>
      </c>
      <c r="I2" s="20"/>
      <c r="J2" s="4" t="s">
        <v>36</v>
      </c>
      <c r="K2" s="20" t="s">
        <v>47</v>
      </c>
      <c r="L2" s="20"/>
      <c r="M2" s="13" t="s">
        <v>39</v>
      </c>
      <c r="N2" s="13"/>
      <c r="O2" s="1" t="s">
        <v>35</v>
      </c>
      <c r="P2" s="13" t="s">
        <v>47</v>
      </c>
      <c r="Q2" s="32"/>
      <c r="R2" s="6" t="s">
        <v>39</v>
      </c>
      <c r="S2" s="6"/>
      <c r="T2" s="5" t="s">
        <v>37</v>
      </c>
      <c r="X2" s="59" t="str">
        <f t="shared" ref="X2:X15" si="0">CONCATENATE(X1,F2)</f>
        <v>&gt;&gt;&gt;&gt;&gt;</v>
      </c>
      <c r="Y2" s="59" t="str">
        <f t="shared" ref="Y2:Y15" si="1">CONCATENATE(Y1,G2)</f>
        <v/>
      </c>
      <c r="Z2" s="60" t="str">
        <f t="shared" ref="Z2:Z15" si="2">CONCATENATE(Z1,H2)</f>
        <v>&lt;&lt;&lt;&lt;&lt;</v>
      </c>
      <c r="AA2" s="60" t="str">
        <f t="shared" ref="AA2:AA15" si="3">CONCATENATE(AA1,I2)</f>
        <v/>
      </c>
      <c r="AB2" s="61" t="s">
        <v>49</v>
      </c>
      <c r="AC2" s="60" t="str">
        <f t="shared" ref="AC2:AC15" si="4">CONCATENATE(AC1,K2)</f>
        <v>&gt;&gt;&gt;&gt;&gt;</v>
      </c>
      <c r="AD2" s="60" t="str">
        <f t="shared" ref="AD2:AD15" si="5">CONCATENATE(AD1,L2)</f>
        <v/>
      </c>
      <c r="AE2" s="61" t="str">
        <f t="shared" ref="AE2:AE15" si="6">CONCATENATE(AE1,M2)</f>
        <v>&lt;&lt;&lt;&lt;&lt;</v>
      </c>
      <c r="AF2" s="61" t="str">
        <f t="shared" ref="AF2:AF15" si="7">CONCATENATE(AF1,N2)</f>
        <v/>
      </c>
      <c r="AG2" s="61" t="s">
        <v>49</v>
      </c>
      <c r="AH2" s="61" t="str">
        <f t="shared" ref="AH2:AH15" si="8">CONCATENATE(AH1,P2)</f>
        <v>&gt;&gt;&gt;&gt;&gt;</v>
      </c>
      <c r="AI2" s="61" t="str">
        <f t="shared" ref="AI2:AI15" si="9">CONCATENATE(AI1,Q2)</f>
        <v/>
      </c>
      <c r="AJ2" s="51" t="str">
        <f t="shared" ref="AJ2:AJ15" si="10">CONCATENATE(AJ1,R2)</f>
        <v>&lt;&lt;&lt;&lt;&lt;</v>
      </c>
      <c r="AK2" s="51" t="str">
        <f t="shared" ref="AK2:AK15" si="11">CONCATENATE(AK1,S2)</f>
        <v/>
      </c>
      <c r="AL2" s="61" t="s">
        <v>49</v>
      </c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</row>
    <row r="3" spans="1:55" s="75" customFormat="1" ht="15.75" customHeight="1" x14ac:dyDescent="0.25">
      <c r="A3" s="75">
        <v>1</v>
      </c>
      <c r="B3" s="75">
        <v>11</v>
      </c>
      <c r="C3" s="76" t="s">
        <v>33</v>
      </c>
      <c r="D3" s="77" t="s">
        <v>77</v>
      </c>
      <c r="E3" s="78" t="s">
        <v>0</v>
      </c>
      <c r="F3" s="79" t="str">
        <f t="shared" ref="F3:F10" si="12">CONCATENATE($B3,":",$C3,",")</f>
        <v>11:#,</v>
      </c>
      <c r="G3" s="80" t="str">
        <f>CONCATENATE($F3,$D3,",")</f>
        <v>11:#,Master Enable,</v>
      </c>
      <c r="H3" s="81"/>
      <c r="I3" s="81"/>
      <c r="J3" s="81" t="s">
        <v>8</v>
      </c>
      <c r="K3" s="81" t="str">
        <f t="shared" ref="K3:K11" si="13">CONCATENATE($B3,":",$C3,",")</f>
        <v>11:#,</v>
      </c>
      <c r="L3" s="81" t="str">
        <f>CONCATENATE($K3,$D3,",")</f>
        <v>11:#,Master Enable,</v>
      </c>
      <c r="M3" s="82"/>
      <c r="N3" s="83"/>
      <c r="O3" s="82" t="s">
        <v>2</v>
      </c>
      <c r="P3" s="83"/>
      <c r="Q3" s="83"/>
      <c r="R3" s="84"/>
      <c r="S3" s="85"/>
      <c r="T3" s="84" t="s">
        <v>1</v>
      </c>
      <c r="X3" s="59" t="str">
        <f t="shared" si="0"/>
        <v>&gt;&gt;&gt;&gt;&gt;11:#,</v>
      </c>
      <c r="Y3" s="59" t="str">
        <f t="shared" si="1"/>
        <v>11:#,Master Enable,</v>
      </c>
      <c r="Z3" s="60" t="str">
        <f t="shared" si="2"/>
        <v>&lt;&lt;&lt;&lt;&lt;</v>
      </c>
      <c r="AA3" s="60" t="str">
        <f t="shared" si="3"/>
        <v/>
      </c>
      <c r="AB3" s="61" t="s">
        <v>49</v>
      </c>
      <c r="AC3" s="60" t="str">
        <f t="shared" si="4"/>
        <v>&gt;&gt;&gt;&gt;&gt;11:#,</v>
      </c>
      <c r="AD3" s="60" t="str">
        <f t="shared" si="5"/>
        <v>11:#,Master Enable,</v>
      </c>
      <c r="AE3" s="61" t="str">
        <f t="shared" si="6"/>
        <v>&lt;&lt;&lt;&lt;&lt;</v>
      </c>
      <c r="AF3" s="61" t="str">
        <f t="shared" si="7"/>
        <v/>
      </c>
      <c r="AG3" s="61" t="s">
        <v>49</v>
      </c>
      <c r="AH3" s="61" t="str">
        <f t="shared" si="8"/>
        <v>&gt;&gt;&gt;&gt;&gt;</v>
      </c>
      <c r="AI3" s="61" t="str">
        <f t="shared" si="9"/>
        <v/>
      </c>
      <c r="AJ3" s="51" t="str">
        <f t="shared" si="10"/>
        <v>&lt;&lt;&lt;&lt;&lt;</v>
      </c>
      <c r="AK3" s="51" t="str">
        <f t="shared" si="11"/>
        <v/>
      </c>
      <c r="AL3" s="61" t="s">
        <v>49</v>
      </c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</row>
    <row r="4" spans="1:55" s="75" customFormat="1" ht="15.75" customHeight="1" x14ac:dyDescent="0.25">
      <c r="A4" s="75">
        <v>2</v>
      </c>
      <c r="B4" s="75">
        <v>12</v>
      </c>
      <c r="C4" s="76" t="s">
        <v>33</v>
      </c>
      <c r="D4" s="77" t="s">
        <v>62</v>
      </c>
      <c r="E4" s="78" t="s">
        <v>0</v>
      </c>
      <c r="F4" s="79" t="str">
        <f t="shared" si="12"/>
        <v>12:#,</v>
      </c>
      <c r="G4" s="80" t="str">
        <f>CONCATENATE($F4,$D4,",")</f>
        <v>12:#,Light Enable,</v>
      </c>
      <c r="H4" s="81"/>
      <c r="I4" s="81"/>
      <c r="J4" s="81" t="s">
        <v>8</v>
      </c>
      <c r="K4" s="81" t="str">
        <f t="shared" si="13"/>
        <v>12:#,</v>
      </c>
      <c r="L4" s="81" t="str">
        <f>CONCATENATE($K4,$D4,",")</f>
        <v>12:#,Light Enable,</v>
      </c>
      <c r="M4" s="82"/>
      <c r="N4" s="83"/>
      <c r="O4" s="82" t="s">
        <v>2</v>
      </c>
      <c r="P4" s="83"/>
      <c r="Q4" s="83"/>
      <c r="R4" s="84"/>
      <c r="S4" s="85"/>
      <c r="T4" s="84" t="s">
        <v>1</v>
      </c>
      <c r="X4" s="59" t="str">
        <f t="shared" si="0"/>
        <v>&gt;&gt;&gt;&gt;&gt;11:#,12:#,</v>
      </c>
      <c r="Y4" s="59" t="str">
        <f t="shared" si="1"/>
        <v>11:#,Master Enable,12:#,Light Enable,</v>
      </c>
      <c r="Z4" s="60" t="str">
        <f t="shared" si="2"/>
        <v>&lt;&lt;&lt;&lt;&lt;</v>
      </c>
      <c r="AA4" s="60" t="str">
        <f t="shared" si="3"/>
        <v/>
      </c>
      <c r="AB4" s="61" t="s">
        <v>49</v>
      </c>
      <c r="AC4" s="60" t="str">
        <f t="shared" si="4"/>
        <v>&gt;&gt;&gt;&gt;&gt;11:#,12:#,</v>
      </c>
      <c r="AD4" s="60" t="str">
        <f t="shared" si="5"/>
        <v>11:#,Master Enable,12:#,Light Enable,</v>
      </c>
      <c r="AE4" s="61" t="str">
        <f t="shared" si="6"/>
        <v>&lt;&lt;&lt;&lt;&lt;</v>
      </c>
      <c r="AF4" s="61" t="str">
        <f t="shared" si="7"/>
        <v/>
      </c>
      <c r="AG4" s="61" t="s">
        <v>49</v>
      </c>
      <c r="AH4" s="61" t="str">
        <f t="shared" si="8"/>
        <v>&gt;&gt;&gt;&gt;&gt;</v>
      </c>
      <c r="AI4" s="61" t="str">
        <f t="shared" si="9"/>
        <v/>
      </c>
      <c r="AJ4" s="51" t="str">
        <f t="shared" si="10"/>
        <v>&lt;&lt;&lt;&lt;&lt;</v>
      </c>
      <c r="AK4" s="51" t="str">
        <f t="shared" si="11"/>
        <v/>
      </c>
      <c r="AL4" s="61" t="s">
        <v>49</v>
      </c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</row>
    <row r="5" spans="1:55" s="75" customFormat="1" ht="15.75" customHeight="1" x14ac:dyDescent="0.25">
      <c r="A5" s="75">
        <v>3</v>
      </c>
      <c r="B5" s="75">
        <v>13</v>
      </c>
      <c r="C5" s="76" t="s">
        <v>33</v>
      </c>
      <c r="D5" s="77" t="s">
        <v>60</v>
      </c>
      <c r="E5" s="78" t="s">
        <v>0</v>
      </c>
      <c r="F5" s="79" t="str">
        <f t="shared" si="12"/>
        <v>13:#,</v>
      </c>
      <c r="G5" s="80" t="str">
        <f>CONCATENATE($F5,$D5,",")</f>
        <v>13:#,Sound Enable,</v>
      </c>
      <c r="H5" s="81"/>
      <c r="I5" s="81"/>
      <c r="J5" s="81" t="s">
        <v>8</v>
      </c>
      <c r="K5" s="81" t="str">
        <f t="shared" si="13"/>
        <v>13:#,</v>
      </c>
      <c r="L5" s="81" t="str">
        <f>CONCATENATE($K5,$D5,",")</f>
        <v>13:#,Sound Enable,</v>
      </c>
      <c r="M5" s="82"/>
      <c r="N5" s="83"/>
      <c r="O5" s="82" t="s">
        <v>2</v>
      </c>
      <c r="P5" s="83"/>
      <c r="Q5" s="83"/>
      <c r="R5" s="84"/>
      <c r="S5" s="85"/>
      <c r="T5" s="84" t="s">
        <v>1</v>
      </c>
      <c r="X5" s="59" t="str">
        <f t="shared" si="0"/>
        <v>&gt;&gt;&gt;&gt;&gt;11:#,12:#,13:#,</v>
      </c>
      <c r="Y5" s="59" t="str">
        <f t="shared" si="1"/>
        <v>11:#,Master Enable,12:#,Light Enable,13:#,Sound Enable,</v>
      </c>
      <c r="Z5" s="60" t="str">
        <f t="shared" si="2"/>
        <v>&lt;&lt;&lt;&lt;&lt;</v>
      </c>
      <c r="AA5" s="60" t="str">
        <f t="shared" si="3"/>
        <v/>
      </c>
      <c r="AB5" s="61" t="s">
        <v>49</v>
      </c>
      <c r="AC5" s="60" t="str">
        <f t="shared" si="4"/>
        <v>&gt;&gt;&gt;&gt;&gt;11:#,12:#,13:#,</v>
      </c>
      <c r="AD5" s="60" t="str">
        <f t="shared" si="5"/>
        <v>11:#,Master Enable,12:#,Light Enable,13:#,Sound Enable,</v>
      </c>
      <c r="AE5" s="61" t="str">
        <f t="shared" si="6"/>
        <v>&lt;&lt;&lt;&lt;&lt;</v>
      </c>
      <c r="AF5" s="61" t="str">
        <f t="shared" si="7"/>
        <v/>
      </c>
      <c r="AG5" s="61" t="s">
        <v>49</v>
      </c>
      <c r="AH5" s="61" t="str">
        <f t="shared" si="8"/>
        <v>&gt;&gt;&gt;&gt;&gt;</v>
      </c>
      <c r="AI5" s="61" t="str">
        <f t="shared" si="9"/>
        <v/>
      </c>
      <c r="AJ5" s="51" t="str">
        <f t="shared" si="10"/>
        <v>&lt;&lt;&lt;&lt;&lt;</v>
      </c>
      <c r="AK5" s="51" t="str">
        <f t="shared" si="11"/>
        <v/>
      </c>
      <c r="AL5" s="61" t="s">
        <v>49</v>
      </c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</row>
    <row r="6" spans="1:55" s="75" customFormat="1" ht="15.75" customHeight="1" x14ac:dyDescent="0.25">
      <c r="A6" s="75">
        <v>4</v>
      </c>
      <c r="B6" s="75">
        <v>14</v>
      </c>
      <c r="C6" s="76" t="s">
        <v>33</v>
      </c>
      <c r="D6" s="77" t="s">
        <v>59</v>
      </c>
      <c r="E6" s="78" t="s">
        <v>0</v>
      </c>
      <c r="F6" s="79" t="str">
        <f t="shared" si="12"/>
        <v>14:#,</v>
      </c>
      <c r="G6" s="80" t="str">
        <f>CONCATENATE($F6,$D6,",")</f>
        <v>14:#,Motion Enable,</v>
      </c>
      <c r="H6" s="81"/>
      <c r="I6" s="81"/>
      <c r="J6" s="81" t="s">
        <v>8</v>
      </c>
      <c r="K6" s="81" t="str">
        <f t="shared" si="13"/>
        <v>14:#,</v>
      </c>
      <c r="L6" s="81" t="str">
        <f>CONCATENATE($K6,$D6,",")</f>
        <v>14:#,Motion Enable,</v>
      </c>
      <c r="M6" s="82"/>
      <c r="N6" s="83"/>
      <c r="O6" s="82" t="s">
        <v>2</v>
      </c>
      <c r="P6" s="83"/>
      <c r="Q6" s="83"/>
      <c r="R6" s="84"/>
      <c r="S6" s="85"/>
      <c r="T6" s="84" t="s">
        <v>1</v>
      </c>
      <c r="X6" s="59" t="str">
        <f t="shared" si="0"/>
        <v>&gt;&gt;&gt;&gt;&gt;11:#,12:#,13:#,14:#,</v>
      </c>
      <c r="Y6" s="59" t="str">
        <f t="shared" si="1"/>
        <v>11:#,Master Enable,12:#,Light Enable,13:#,Sound Enable,14:#,Motion Enable,</v>
      </c>
      <c r="Z6" s="60" t="str">
        <f t="shared" si="2"/>
        <v>&lt;&lt;&lt;&lt;&lt;</v>
      </c>
      <c r="AA6" s="60" t="str">
        <f t="shared" si="3"/>
        <v/>
      </c>
      <c r="AB6" s="61" t="s">
        <v>49</v>
      </c>
      <c r="AC6" s="60" t="str">
        <f t="shared" si="4"/>
        <v>&gt;&gt;&gt;&gt;&gt;11:#,12:#,13:#,14:#,</v>
      </c>
      <c r="AD6" s="60" t="str">
        <f t="shared" si="5"/>
        <v>11:#,Master Enable,12:#,Light Enable,13:#,Sound Enable,14:#,Motion Enable,</v>
      </c>
      <c r="AE6" s="61" t="str">
        <f t="shared" si="6"/>
        <v>&lt;&lt;&lt;&lt;&lt;</v>
      </c>
      <c r="AF6" s="61" t="str">
        <f t="shared" si="7"/>
        <v/>
      </c>
      <c r="AG6" s="61" t="s">
        <v>49</v>
      </c>
      <c r="AH6" s="61" t="str">
        <f t="shared" si="8"/>
        <v>&gt;&gt;&gt;&gt;&gt;</v>
      </c>
      <c r="AI6" s="61" t="str">
        <f t="shared" si="9"/>
        <v/>
      </c>
      <c r="AJ6" s="51" t="str">
        <f t="shared" si="10"/>
        <v>&lt;&lt;&lt;&lt;&lt;</v>
      </c>
      <c r="AK6" s="51" t="str">
        <f t="shared" si="11"/>
        <v/>
      </c>
      <c r="AL6" s="61" t="s">
        <v>49</v>
      </c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</row>
    <row r="7" spans="1:55" s="75" customFormat="1" ht="15.75" customHeight="1" x14ac:dyDescent="0.25">
      <c r="A7" s="75">
        <v>5</v>
      </c>
      <c r="B7" s="75">
        <v>15</v>
      </c>
      <c r="C7" s="76" t="s">
        <v>33</v>
      </c>
      <c r="D7" s="77" t="s">
        <v>63</v>
      </c>
      <c r="E7" s="78" t="s">
        <v>4</v>
      </c>
      <c r="F7" s="79" t="str">
        <f t="shared" si="12"/>
        <v>15:#,</v>
      </c>
      <c r="G7" s="80" t="str">
        <f>CONCATENATE($F7,$D7,",")</f>
        <v>15:#,Clock Enable,</v>
      </c>
      <c r="H7" s="81"/>
      <c r="I7" s="81"/>
      <c r="J7" s="81" t="s">
        <v>8</v>
      </c>
      <c r="K7" s="81" t="str">
        <f t="shared" si="13"/>
        <v>15:#,</v>
      </c>
      <c r="L7" s="81" t="str">
        <f>CONCATENATE($K7,$D7,",")</f>
        <v>15:#,Clock Enable,</v>
      </c>
      <c r="M7" s="82"/>
      <c r="N7" s="83"/>
      <c r="O7" s="82" t="s">
        <v>2</v>
      </c>
      <c r="P7" s="83"/>
      <c r="Q7" s="83"/>
      <c r="R7" s="84"/>
      <c r="S7" s="85"/>
      <c r="T7" s="84" t="s">
        <v>1</v>
      </c>
      <c r="X7" s="59" t="str">
        <f t="shared" si="0"/>
        <v>&gt;&gt;&gt;&gt;&gt;11:#,12:#,13:#,14:#,15:#,</v>
      </c>
      <c r="Y7" s="59" t="str">
        <f t="shared" si="1"/>
        <v>11:#,Master Enable,12:#,Light Enable,13:#,Sound Enable,14:#,Motion Enable,15:#,Clock Enable,</v>
      </c>
      <c r="Z7" s="60" t="str">
        <f t="shared" si="2"/>
        <v>&lt;&lt;&lt;&lt;&lt;</v>
      </c>
      <c r="AA7" s="60" t="str">
        <f t="shared" si="3"/>
        <v/>
      </c>
      <c r="AB7" s="61" t="s">
        <v>49</v>
      </c>
      <c r="AC7" s="60" t="str">
        <f t="shared" si="4"/>
        <v>&gt;&gt;&gt;&gt;&gt;11:#,12:#,13:#,14:#,15:#,</v>
      </c>
      <c r="AD7" s="60" t="str">
        <f t="shared" si="5"/>
        <v>11:#,Master Enable,12:#,Light Enable,13:#,Sound Enable,14:#,Motion Enable,15:#,Clock Enable,</v>
      </c>
      <c r="AE7" s="61" t="str">
        <f t="shared" si="6"/>
        <v>&lt;&lt;&lt;&lt;&lt;</v>
      </c>
      <c r="AF7" s="61" t="str">
        <f t="shared" si="7"/>
        <v/>
      </c>
      <c r="AG7" s="61" t="s">
        <v>49</v>
      </c>
      <c r="AH7" s="61" t="str">
        <f t="shared" si="8"/>
        <v>&gt;&gt;&gt;&gt;&gt;</v>
      </c>
      <c r="AI7" s="61" t="str">
        <f t="shared" si="9"/>
        <v/>
      </c>
      <c r="AJ7" s="51" t="str">
        <f t="shared" si="10"/>
        <v>&lt;&lt;&lt;&lt;&lt;</v>
      </c>
      <c r="AK7" s="51" t="str">
        <f t="shared" si="11"/>
        <v/>
      </c>
      <c r="AL7" s="61" t="s">
        <v>49</v>
      </c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</row>
    <row r="8" spans="1:55" s="75" customFormat="1" ht="15.75" customHeight="1" x14ac:dyDescent="0.25">
      <c r="A8" s="75">
        <v>6</v>
      </c>
      <c r="B8" s="75">
        <v>16</v>
      </c>
      <c r="C8" s="76" t="s">
        <v>33</v>
      </c>
      <c r="D8" s="77" t="s">
        <v>64</v>
      </c>
      <c r="E8" s="78" t="s">
        <v>7</v>
      </c>
      <c r="F8" s="79" t="str">
        <f t="shared" si="12"/>
        <v>16:#,</v>
      </c>
      <c r="G8" s="80" t="str">
        <f>CONCATENATE($F8,$D20,",")</f>
        <v>16:#,Alarm Time,</v>
      </c>
      <c r="H8" s="81"/>
      <c r="I8" s="81"/>
      <c r="J8" s="81" t="s">
        <v>2</v>
      </c>
      <c r="K8" s="81" t="str">
        <f t="shared" si="13"/>
        <v>16:#,</v>
      </c>
      <c r="L8" s="81" t="str">
        <f>CONCATENATE($K8,$D20,",")</f>
        <v>16:#,Alarm Time,</v>
      </c>
      <c r="M8" s="82"/>
      <c r="N8" s="83"/>
      <c r="O8" s="82" t="s">
        <v>1</v>
      </c>
      <c r="P8" s="83"/>
      <c r="Q8" s="83"/>
      <c r="R8" s="84"/>
      <c r="S8" s="85"/>
      <c r="T8" s="84" t="s">
        <v>1</v>
      </c>
      <c r="X8" s="59" t="str">
        <f t="shared" si="0"/>
        <v>&gt;&gt;&gt;&gt;&gt;11:#,12:#,13:#,14:#,15:#,16:#,</v>
      </c>
      <c r="Y8" s="59" t="str">
        <f t="shared" si="1"/>
        <v>11:#,Master Enable,12:#,Light Enable,13:#,Sound Enable,14:#,Motion Enable,15:#,Clock Enable,16:#,Alarm Time,</v>
      </c>
      <c r="Z8" s="60" t="str">
        <f t="shared" si="2"/>
        <v>&lt;&lt;&lt;&lt;&lt;</v>
      </c>
      <c r="AA8" s="60" t="str">
        <f t="shared" si="3"/>
        <v/>
      </c>
      <c r="AB8" s="61" t="s">
        <v>49</v>
      </c>
      <c r="AC8" s="60" t="str">
        <f t="shared" si="4"/>
        <v>&gt;&gt;&gt;&gt;&gt;11:#,12:#,13:#,14:#,15:#,16:#,</v>
      </c>
      <c r="AD8" s="60" t="str">
        <f t="shared" si="5"/>
        <v>11:#,Master Enable,12:#,Light Enable,13:#,Sound Enable,14:#,Motion Enable,15:#,Clock Enable,16:#,Alarm Time,</v>
      </c>
      <c r="AE8" s="61" t="str">
        <f t="shared" si="6"/>
        <v>&lt;&lt;&lt;&lt;&lt;</v>
      </c>
      <c r="AF8" s="61" t="str">
        <f t="shared" si="7"/>
        <v/>
      </c>
      <c r="AG8" s="61" t="s">
        <v>49</v>
      </c>
      <c r="AH8" s="61" t="str">
        <f t="shared" si="8"/>
        <v>&gt;&gt;&gt;&gt;&gt;</v>
      </c>
      <c r="AI8" s="61" t="str">
        <f t="shared" si="9"/>
        <v/>
      </c>
      <c r="AJ8" s="51" t="str">
        <f t="shared" si="10"/>
        <v>&lt;&lt;&lt;&lt;&lt;</v>
      </c>
      <c r="AK8" s="51" t="str">
        <f t="shared" si="11"/>
        <v/>
      </c>
      <c r="AL8" s="61" t="s">
        <v>49</v>
      </c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</row>
    <row r="9" spans="1:55" s="75" customFormat="1" ht="15.75" customHeight="1" x14ac:dyDescent="0.25">
      <c r="A9" s="75">
        <v>7</v>
      </c>
      <c r="B9" s="75">
        <v>17</v>
      </c>
      <c r="C9" s="76" t="s">
        <v>33</v>
      </c>
      <c r="D9" s="77" t="s">
        <v>65</v>
      </c>
      <c r="E9" s="78" t="s">
        <v>7</v>
      </c>
      <c r="F9" s="79" t="str">
        <f t="shared" si="12"/>
        <v>17:#,</v>
      </c>
      <c r="G9" s="80" t="str">
        <f>CONCATENATE($F9,$D21,",")</f>
        <v>17:#,Performance number,</v>
      </c>
      <c r="H9" s="81"/>
      <c r="I9" s="81"/>
      <c r="J9" s="81" t="s">
        <v>2</v>
      </c>
      <c r="K9" s="81" t="str">
        <f t="shared" si="13"/>
        <v>17:#,</v>
      </c>
      <c r="L9" s="81" t="str">
        <f>CONCATENATE($K9,$D21,",")</f>
        <v>17:#,Performance number,</v>
      </c>
      <c r="M9" s="82"/>
      <c r="N9" s="83"/>
      <c r="O9" s="82" t="s">
        <v>1</v>
      </c>
      <c r="P9" s="83"/>
      <c r="Q9" s="83"/>
      <c r="R9" s="84"/>
      <c r="S9" s="85"/>
      <c r="T9" s="84" t="s">
        <v>1</v>
      </c>
      <c r="X9" s="59" t="str">
        <f t="shared" si="0"/>
        <v>&gt;&gt;&gt;&gt;&gt;11:#,12:#,13:#,14:#,15:#,16:#,17:#,</v>
      </c>
      <c r="Y9" s="59" t="str">
        <f t="shared" si="1"/>
        <v>11:#,Master Enable,12:#,Light Enable,13:#,Sound Enable,14:#,Motion Enable,15:#,Clock Enable,16:#,Alarm Time,17:#,Performance number,</v>
      </c>
      <c r="Z9" s="60" t="str">
        <f t="shared" si="2"/>
        <v>&lt;&lt;&lt;&lt;&lt;</v>
      </c>
      <c r="AA9" s="60" t="str">
        <f t="shared" si="3"/>
        <v/>
      </c>
      <c r="AB9" s="61" t="s">
        <v>49</v>
      </c>
      <c r="AC9" s="60" t="str">
        <f t="shared" si="4"/>
        <v>&gt;&gt;&gt;&gt;&gt;11:#,12:#,13:#,14:#,15:#,16:#,17:#,</v>
      </c>
      <c r="AD9" s="60" t="str">
        <f t="shared" si="5"/>
        <v>11:#,Master Enable,12:#,Light Enable,13:#,Sound Enable,14:#,Motion Enable,15:#,Clock Enable,16:#,Alarm Time,17:#,Performance number,</v>
      </c>
      <c r="AE9" s="61" t="str">
        <f t="shared" si="6"/>
        <v>&lt;&lt;&lt;&lt;&lt;</v>
      </c>
      <c r="AF9" s="61" t="str">
        <f t="shared" si="7"/>
        <v/>
      </c>
      <c r="AG9" s="61" t="s">
        <v>49</v>
      </c>
      <c r="AH9" s="61" t="str">
        <f t="shared" si="8"/>
        <v>&gt;&gt;&gt;&gt;&gt;</v>
      </c>
      <c r="AI9" s="61" t="str">
        <f t="shared" si="9"/>
        <v/>
      </c>
      <c r="AJ9" s="51" t="str">
        <f t="shared" si="10"/>
        <v>&lt;&lt;&lt;&lt;&lt;</v>
      </c>
      <c r="AK9" s="51" t="str">
        <f t="shared" si="11"/>
        <v/>
      </c>
      <c r="AL9" s="61" t="s">
        <v>49</v>
      </c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</row>
    <row r="10" spans="1:55" s="75" customFormat="1" ht="15.75" customHeight="1" x14ac:dyDescent="0.25">
      <c r="A10" s="75">
        <v>8</v>
      </c>
      <c r="B10" s="75">
        <v>18</v>
      </c>
      <c r="C10" s="76" t="s">
        <v>33</v>
      </c>
      <c r="D10" s="77" t="s">
        <v>66</v>
      </c>
      <c r="E10" s="78" t="s">
        <v>7</v>
      </c>
      <c r="F10" s="79" t="str">
        <f t="shared" si="12"/>
        <v>18:#,</v>
      </c>
      <c r="G10" s="80" t="str">
        <f>CONCATENATE($F10,$D10,",")</f>
        <v>18:#,Light Cherry,</v>
      </c>
      <c r="H10" s="81"/>
      <c r="I10" s="81"/>
      <c r="J10" s="81" t="s">
        <v>1</v>
      </c>
      <c r="K10" s="81" t="str">
        <f t="shared" si="13"/>
        <v>18:#,</v>
      </c>
      <c r="L10" s="81" t="str">
        <f>CONCATENATE($K10,$D10,",")</f>
        <v>18:#,Light Cherry,</v>
      </c>
      <c r="M10" s="82"/>
      <c r="N10" s="83"/>
      <c r="O10" s="82" t="s">
        <v>1</v>
      </c>
      <c r="P10" s="83"/>
      <c r="Q10" s="83"/>
      <c r="R10" s="84"/>
      <c r="S10" s="85"/>
      <c r="T10" s="84" t="s">
        <v>1</v>
      </c>
      <c r="X10" s="59" t="str">
        <f t="shared" si="0"/>
        <v>&gt;&gt;&gt;&gt;&gt;11:#,12:#,13:#,14:#,15:#,16:#,17:#,18:#,</v>
      </c>
      <c r="Y10" s="59" t="str">
        <f t="shared" si="1"/>
        <v>11:#,Master Enable,12:#,Light Enable,13:#,Sound Enable,14:#,Motion Enable,15:#,Clock Enable,16:#,Alarm Time,17:#,Performance number,18:#,Light Cherry,</v>
      </c>
      <c r="Z10" s="60" t="str">
        <f t="shared" si="2"/>
        <v>&lt;&lt;&lt;&lt;&lt;</v>
      </c>
      <c r="AA10" s="60" t="str">
        <f t="shared" si="3"/>
        <v/>
      </c>
      <c r="AB10" s="61" t="s">
        <v>49</v>
      </c>
      <c r="AC10" s="60" t="str">
        <f t="shared" si="4"/>
        <v>&gt;&gt;&gt;&gt;&gt;11:#,12:#,13:#,14:#,15:#,16:#,17:#,18:#,</v>
      </c>
      <c r="AD10" s="60" t="str">
        <f t="shared" si="5"/>
        <v>11:#,Master Enable,12:#,Light Enable,13:#,Sound Enable,14:#,Motion Enable,15:#,Clock Enable,16:#,Alarm Time,17:#,Performance number,18:#,Light Cherry,</v>
      </c>
      <c r="AE10" s="61" t="str">
        <f t="shared" si="6"/>
        <v>&lt;&lt;&lt;&lt;&lt;</v>
      </c>
      <c r="AF10" s="61" t="str">
        <f t="shared" si="7"/>
        <v/>
      </c>
      <c r="AG10" s="61" t="s">
        <v>49</v>
      </c>
      <c r="AH10" s="61" t="str">
        <f t="shared" si="8"/>
        <v>&gt;&gt;&gt;&gt;&gt;</v>
      </c>
      <c r="AI10" s="61" t="str">
        <f t="shared" si="9"/>
        <v/>
      </c>
      <c r="AJ10" s="51" t="str">
        <f t="shared" si="10"/>
        <v>&lt;&lt;&lt;&lt;&lt;</v>
      </c>
      <c r="AK10" s="51" t="str">
        <f t="shared" si="11"/>
        <v/>
      </c>
      <c r="AL10" s="61" t="s">
        <v>49</v>
      </c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</row>
    <row r="11" spans="1:55" s="75" customFormat="1" ht="15.75" customHeight="1" x14ac:dyDescent="0.25">
      <c r="A11" s="75">
        <v>9</v>
      </c>
      <c r="B11" s="75">
        <v>19</v>
      </c>
      <c r="C11" s="76" t="s">
        <v>33</v>
      </c>
      <c r="D11" s="77" t="s">
        <v>67</v>
      </c>
      <c r="E11" s="78" t="s">
        <v>4</v>
      </c>
      <c r="F11" s="79" t="str">
        <f t="shared" ref="F11:F21" si="14">CONCATENATE($B11,":",$C11,",")</f>
        <v>19:#,</v>
      </c>
      <c r="G11" s="80" t="str">
        <f t="shared" ref="G11:G24" si="15">CONCATENATE($F11,$D11,",")</f>
        <v>19:#,Light PacMan,</v>
      </c>
      <c r="H11" s="81"/>
      <c r="I11" s="81"/>
      <c r="J11" s="81" t="s">
        <v>5</v>
      </c>
      <c r="K11" s="81" t="str">
        <f t="shared" si="13"/>
        <v>19:#,</v>
      </c>
      <c r="L11" s="81" t="str">
        <f>CONCATENATE($K11,$D11,",")</f>
        <v>19:#,Light PacMan,</v>
      </c>
      <c r="M11" s="82"/>
      <c r="N11" s="83"/>
      <c r="O11" s="82" t="s">
        <v>2</v>
      </c>
      <c r="P11" s="83"/>
      <c r="Q11" s="83"/>
      <c r="R11" s="84"/>
      <c r="S11" s="85"/>
      <c r="T11" s="84" t="s">
        <v>1</v>
      </c>
      <c r="X11" s="59" t="str">
        <f t="shared" si="0"/>
        <v>&gt;&gt;&gt;&gt;&gt;11:#,12:#,13:#,14:#,15:#,16:#,17:#,18:#,19:#,</v>
      </c>
      <c r="Y11" s="59" t="str">
        <f t="shared" si="1"/>
        <v>11:#,Master Enable,12:#,Light Enable,13:#,Sound Enable,14:#,Motion Enable,15:#,Clock Enable,16:#,Alarm Time,17:#,Performance number,18:#,Light Cherry,19:#,Light PacMan,</v>
      </c>
      <c r="Z11" s="60" t="str">
        <f t="shared" si="2"/>
        <v>&lt;&lt;&lt;&lt;&lt;</v>
      </c>
      <c r="AA11" s="60" t="str">
        <f t="shared" si="3"/>
        <v/>
      </c>
      <c r="AB11" s="61" t="s">
        <v>49</v>
      </c>
      <c r="AC11" s="60" t="str">
        <f t="shared" si="4"/>
        <v>&gt;&gt;&gt;&gt;&gt;11:#,12:#,13:#,14:#,15:#,16:#,17:#,18:#,19:#,</v>
      </c>
      <c r="AD11" s="60" t="str">
        <f t="shared" si="5"/>
        <v>11:#,Master Enable,12:#,Light Enable,13:#,Sound Enable,14:#,Motion Enable,15:#,Clock Enable,16:#,Alarm Time,17:#,Performance number,18:#,Light Cherry,19:#,Light PacMan,</v>
      </c>
      <c r="AE11" s="61" t="str">
        <f t="shared" si="6"/>
        <v>&lt;&lt;&lt;&lt;&lt;</v>
      </c>
      <c r="AF11" s="61" t="str">
        <f t="shared" si="7"/>
        <v/>
      </c>
      <c r="AG11" s="61" t="s">
        <v>49</v>
      </c>
      <c r="AH11" s="61" t="str">
        <f t="shared" si="8"/>
        <v>&gt;&gt;&gt;&gt;&gt;</v>
      </c>
      <c r="AI11" s="61" t="str">
        <f t="shared" si="9"/>
        <v/>
      </c>
      <c r="AJ11" s="51" t="str">
        <f t="shared" si="10"/>
        <v>&lt;&lt;&lt;&lt;&lt;</v>
      </c>
      <c r="AK11" s="51" t="str">
        <f t="shared" si="11"/>
        <v/>
      </c>
      <c r="AL11" s="61" t="s">
        <v>49</v>
      </c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</row>
    <row r="12" spans="1:55" s="75" customFormat="1" ht="15.75" customHeight="1" x14ac:dyDescent="0.25">
      <c r="A12" s="75">
        <v>10</v>
      </c>
      <c r="B12" s="75">
        <v>20</v>
      </c>
      <c r="C12" s="76" t="s">
        <v>33</v>
      </c>
      <c r="D12" s="77" t="s">
        <v>68</v>
      </c>
      <c r="E12" s="78" t="s">
        <v>4</v>
      </c>
      <c r="F12" s="79" t="str">
        <f t="shared" si="14"/>
        <v>20:#,</v>
      </c>
      <c r="G12" s="80" t="str">
        <f t="shared" si="15"/>
        <v>20:#,Light Blinky,</v>
      </c>
      <c r="H12" s="81"/>
      <c r="I12" s="81"/>
      <c r="J12" s="81" t="s">
        <v>5</v>
      </c>
      <c r="K12" s="81" t="str">
        <f t="shared" ref="K12:K21" si="16">CONCATENATE($B12,":",$C12,",")</f>
        <v>20:#,</v>
      </c>
      <c r="L12" s="81" t="str">
        <f t="shared" ref="L12:L21" si="17">CONCATENATE($K12,$D12,",")</f>
        <v>20:#,Light Blinky,</v>
      </c>
      <c r="M12" s="82"/>
      <c r="N12" s="83"/>
      <c r="O12" s="82" t="s">
        <v>2</v>
      </c>
      <c r="P12" s="83"/>
      <c r="Q12" s="83"/>
      <c r="R12" s="84"/>
      <c r="S12" s="85"/>
      <c r="T12" s="84" t="s">
        <v>1</v>
      </c>
      <c r="X12" s="59" t="str">
        <f t="shared" si="0"/>
        <v>&gt;&gt;&gt;&gt;&gt;11:#,12:#,13:#,14:#,15:#,16:#,17:#,18:#,19:#,20:#,</v>
      </c>
      <c r="Y12" s="59" t="str">
        <f t="shared" si="1"/>
        <v>11:#,Master Enable,12:#,Light Enable,13:#,Sound Enable,14:#,Motion Enable,15:#,Clock Enable,16:#,Alarm Time,17:#,Performance number,18:#,Light Cherry,19:#,Light PacMan,20:#,Light Blinky,</v>
      </c>
      <c r="Z12" s="60" t="str">
        <f t="shared" si="2"/>
        <v>&lt;&lt;&lt;&lt;&lt;</v>
      </c>
      <c r="AA12" s="60" t="str">
        <f t="shared" si="3"/>
        <v/>
      </c>
      <c r="AB12" s="61" t="s">
        <v>49</v>
      </c>
      <c r="AC12" s="60" t="str">
        <f t="shared" si="4"/>
        <v>&gt;&gt;&gt;&gt;&gt;11:#,12:#,13:#,14:#,15:#,16:#,17:#,18:#,19:#,20:#,</v>
      </c>
      <c r="AD12" s="60" t="str">
        <f t="shared" si="5"/>
        <v>11:#,Master Enable,12:#,Light Enable,13:#,Sound Enable,14:#,Motion Enable,15:#,Clock Enable,16:#,Alarm Time,17:#,Performance number,18:#,Light Cherry,19:#,Light PacMan,20:#,Light Blinky,</v>
      </c>
      <c r="AE12" s="61" t="str">
        <f t="shared" si="6"/>
        <v>&lt;&lt;&lt;&lt;&lt;</v>
      </c>
      <c r="AF12" s="61" t="str">
        <f t="shared" si="7"/>
        <v/>
      </c>
      <c r="AG12" s="61" t="s">
        <v>49</v>
      </c>
      <c r="AH12" s="61" t="str">
        <f t="shared" si="8"/>
        <v>&gt;&gt;&gt;&gt;&gt;</v>
      </c>
      <c r="AI12" s="61" t="str">
        <f t="shared" si="9"/>
        <v/>
      </c>
      <c r="AJ12" s="51" t="str">
        <f t="shared" si="10"/>
        <v>&lt;&lt;&lt;&lt;&lt;</v>
      </c>
      <c r="AK12" s="51" t="str">
        <f t="shared" si="11"/>
        <v/>
      </c>
      <c r="AL12" s="61" t="s">
        <v>49</v>
      </c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</row>
    <row r="13" spans="1:55" s="75" customFormat="1" ht="15.75" customHeight="1" x14ac:dyDescent="0.25">
      <c r="A13" s="75">
        <v>11</v>
      </c>
      <c r="B13" s="75">
        <v>21</v>
      </c>
      <c r="C13" s="76" t="s">
        <v>33</v>
      </c>
      <c r="D13" s="77" t="s">
        <v>69</v>
      </c>
      <c r="E13" s="78"/>
      <c r="F13" s="79" t="str">
        <f t="shared" si="14"/>
        <v>21:#,</v>
      </c>
      <c r="G13" s="80" t="str">
        <f t="shared" si="15"/>
        <v>21:#,Light Inky,</v>
      </c>
      <c r="H13" s="81"/>
      <c r="I13" s="81"/>
      <c r="J13" s="81" t="s">
        <v>5</v>
      </c>
      <c r="K13" s="81" t="str">
        <f t="shared" si="16"/>
        <v>21:#,</v>
      </c>
      <c r="L13" s="81" t="str">
        <f t="shared" si="17"/>
        <v>21:#,Light Inky,</v>
      </c>
      <c r="M13" s="82"/>
      <c r="N13" s="83"/>
      <c r="O13" s="82" t="s">
        <v>2</v>
      </c>
      <c r="P13" s="83"/>
      <c r="Q13" s="83"/>
      <c r="R13" s="84"/>
      <c r="S13" s="85"/>
      <c r="T13" s="84" t="s">
        <v>1</v>
      </c>
      <c r="X13" s="59" t="str">
        <f t="shared" si="0"/>
        <v>&gt;&gt;&gt;&gt;&gt;11:#,12:#,13:#,14:#,15:#,16:#,17:#,18:#,19:#,20:#,21:#,</v>
      </c>
      <c r="Y13" s="59" t="str">
        <f t="shared" si="1"/>
        <v>11:#,Master Enable,12:#,Light Enable,13:#,Sound Enable,14:#,Motion Enable,15:#,Clock Enable,16:#,Alarm Time,17:#,Performance number,18:#,Light Cherry,19:#,Light PacMan,20:#,Light Blinky,21:#,Light Inky,</v>
      </c>
      <c r="Z13" s="60" t="str">
        <f t="shared" si="2"/>
        <v>&lt;&lt;&lt;&lt;&lt;</v>
      </c>
      <c r="AA13" s="60" t="str">
        <f t="shared" si="3"/>
        <v/>
      </c>
      <c r="AB13" s="61" t="s">
        <v>49</v>
      </c>
      <c r="AC13" s="60" t="str">
        <f t="shared" si="4"/>
        <v>&gt;&gt;&gt;&gt;&gt;11:#,12:#,13:#,14:#,15:#,16:#,17:#,18:#,19:#,20:#,21:#,</v>
      </c>
      <c r="AD13" s="60" t="str">
        <f t="shared" si="5"/>
        <v>11:#,Master Enable,12:#,Light Enable,13:#,Sound Enable,14:#,Motion Enable,15:#,Clock Enable,16:#,Alarm Time,17:#,Performance number,18:#,Light Cherry,19:#,Light PacMan,20:#,Light Blinky,21:#,Light Inky,</v>
      </c>
      <c r="AE13" s="61" t="str">
        <f t="shared" si="6"/>
        <v>&lt;&lt;&lt;&lt;&lt;</v>
      </c>
      <c r="AF13" s="61" t="str">
        <f t="shared" si="7"/>
        <v/>
      </c>
      <c r="AG13" s="61" t="s">
        <v>49</v>
      </c>
      <c r="AH13" s="61" t="str">
        <f t="shared" si="8"/>
        <v>&gt;&gt;&gt;&gt;&gt;</v>
      </c>
      <c r="AI13" s="61" t="str">
        <f t="shared" si="9"/>
        <v/>
      </c>
      <c r="AJ13" s="51" t="str">
        <f t="shared" si="10"/>
        <v>&lt;&lt;&lt;&lt;&lt;</v>
      </c>
      <c r="AK13" s="51" t="str">
        <f t="shared" si="11"/>
        <v/>
      </c>
      <c r="AL13" s="61" t="s">
        <v>49</v>
      </c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</row>
    <row r="14" spans="1:55" s="75" customFormat="1" ht="15.75" customHeight="1" x14ac:dyDescent="0.25">
      <c r="A14" s="75">
        <v>12</v>
      </c>
      <c r="B14" s="75">
        <v>22</v>
      </c>
      <c r="C14" s="76" t="s">
        <v>33</v>
      </c>
      <c r="D14" s="77" t="s">
        <v>78</v>
      </c>
      <c r="E14" s="78" t="s">
        <v>4</v>
      </c>
      <c r="F14" s="79" t="str">
        <f t="shared" si="14"/>
        <v>22:#,</v>
      </c>
      <c r="G14" s="80" t="str">
        <f t="shared" si="15"/>
        <v>22:#,Light Sensor Enable,</v>
      </c>
      <c r="H14" s="81"/>
      <c r="I14" s="81"/>
      <c r="J14" s="81" t="s">
        <v>5</v>
      </c>
      <c r="K14" s="81" t="str">
        <f t="shared" si="16"/>
        <v>22:#,</v>
      </c>
      <c r="L14" s="81" t="str">
        <f t="shared" si="17"/>
        <v>22:#,Light Sensor Enable,</v>
      </c>
      <c r="M14" s="82"/>
      <c r="N14" s="83"/>
      <c r="O14" s="82" t="s">
        <v>2</v>
      </c>
      <c r="P14" s="83"/>
      <c r="Q14" s="83"/>
      <c r="R14" s="84"/>
      <c r="S14" s="85"/>
      <c r="T14" s="84" t="s">
        <v>1</v>
      </c>
      <c r="X14" s="59" t="str">
        <f t="shared" si="0"/>
        <v>&gt;&gt;&gt;&gt;&gt;11:#,12:#,13:#,14:#,15:#,16:#,17:#,18:#,19:#,20:#,21:#,22:#,</v>
      </c>
      <c r="Y14" s="59" t="str">
        <f t="shared" si="1"/>
        <v>11:#,Master Enable,12:#,Light Enable,13:#,Sound Enable,14:#,Motion Enable,15:#,Clock Enable,16:#,Alarm Time,17:#,Performance number,18:#,Light Cherry,19:#,Light PacMan,20:#,Light Blinky,21:#,Light Inky,22:#,Light Sensor Enable,</v>
      </c>
      <c r="Z14" s="60" t="str">
        <f t="shared" si="2"/>
        <v>&lt;&lt;&lt;&lt;&lt;</v>
      </c>
      <c r="AA14" s="60" t="str">
        <f t="shared" si="3"/>
        <v/>
      </c>
      <c r="AB14" s="61" t="s">
        <v>49</v>
      </c>
      <c r="AC14" s="60" t="str">
        <f t="shared" si="4"/>
        <v>&gt;&gt;&gt;&gt;&gt;11:#,12:#,13:#,14:#,15:#,16:#,17:#,18:#,19:#,20:#,21:#,22:#,</v>
      </c>
      <c r="AD14" s="60" t="str">
        <f t="shared" si="5"/>
        <v>11:#,Master Enable,12:#,Light Enable,13:#,Sound Enable,14:#,Motion Enable,15:#,Clock Enable,16:#,Alarm Time,17:#,Performance number,18:#,Light Cherry,19:#,Light PacMan,20:#,Light Blinky,21:#,Light Inky,22:#,Light Sensor Enable,</v>
      </c>
      <c r="AE14" s="61" t="str">
        <f t="shared" si="6"/>
        <v>&lt;&lt;&lt;&lt;&lt;</v>
      </c>
      <c r="AF14" s="61" t="str">
        <f t="shared" si="7"/>
        <v/>
      </c>
      <c r="AG14" s="61" t="s">
        <v>49</v>
      </c>
      <c r="AH14" s="61" t="str">
        <f t="shared" si="8"/>
        <v>&gt;&gt;&gt;&gt;&gt;</v>
      </c>
      <c r="AI14" s="61" t="str">
        <f t="shared" si="9"/>
        <v/>
      </c>
      <c r="AJ14" s="51" t="str">
        <f t="shared" si="10"/>
        <v>&lt;&lt;&lt;&lt;&lt;</v>
      </c>
      <c r="AK14" s="51" t="str">
        <f t="shared" si="11"/>
        <v/>
      </c>
      <c r="AL14" s="61" t="s">
        <v>49</v>
      </c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</row>
    <row r="15" spans="1:55" s="75" customFormat="1" ht="15.75" customHeight="1" x14ac:dyDescent="0.25">
      <c r="A15" s="75">
        <v>13</v>
      </c>
      <c r="B15" s="75">
        <v>23</v>
      </c>
      <c r="C15" s="76" t="s">
        <v>42</v>
      </c>
      <c r="D15" s="77" t="s">
        <v>79</v>
      </c>
      <c r="E15" s="78" t="s">
        <v>7</v>
      </c>
      <c r="F15" s="79" t="str">
        <f t="shared" si="14"/>
        <v>23:####,</v>
      </c>
      <c r="G15" s="80" t="str">
        <f t="shared" si="15"/>
        <v>23:####,Light Sensor trigger value,</v>
      </c>
      <c r="H15" s="81"/>
      <c r="I15" s="81"/>
      <c r="J15" s="81" t="s">
        <v>5</v>
      </c>
      <c r="K15" s="81" t="str">
        <f t="shared" si="16"/>
        <v>23:####,</v>
      </c>
      <c r="L15" s="81" t="str">
        <f t="shared" si="17"/>
        <v>23:####,Light Sensor trigger value,</v>
      </c>
      <c r="M15" s="82"/>
      <c r="N15" s="83"/>
      <c r="O15" s="82" t="s">
        <v>6</v>
      </c>
      <c r="P15" s="83" t="str">
        <f t="shared" ref="P15:P21" si="18">CONCATENATE(B15,":",C15,",")</f>
        <v>23:####,</v>
      </c>
      <c r="Q15" s="83" t="str">
        <f t="shared" ref="Q15:Q21" si="19">CONCATENATE($P15,$D15,",")</f>
        <v>23:####,Light Sensor trigger value,</v>
      </c>
      <c r="R15" s="84"/>
      <c r="S15" s="85"/>
      <c r="T15" s="84" t="s">
        <v>2</v>
      </c>
      <c r="X15" s="59" t="str">
        <f t="shared" si="0"/>
        <v>&gt;&gt;&gt;&gt;&gt;11:#,12:#,13:#,14:#,15:#,16:#,17:#,18:#,19:#,20:#,21:#,22:#,23:####,</v>
      </c>
      <c r="Y15" s="59" t="str">
        <f t="shared" si="1"/>
        <v>11:#,Master Enable,12:#,Light Enable,13:#,Sound Enable,14:#,Motion Enable,15:#,Clock Enable,16:#,Alarm Time,17:#,Performance number,18:#,Light Cherry,19:#,Light PacMan,20:#,Light Blinky,21:#,Light Inky,22:#,Light Sensor Enable,23:####,Light Sensor trigger value,</v>
      </c>
      <c r="Z15" s="60" t="str">
        <f t="shared" si="2"/>
        <v>&lt;&lt;&lt;&lt;&lt;</v>
      </c>
      <c r="AA15" s="60" t="str">
        <f t="shared" si="3"/>
        <v/>
      </c>
      <c r="AB15" s="61" t="s">
        <v>49</v>
      </c>
      <c r="AC15" s="60" t="str">
        <f t="shared" si="4"/>
        <v>&gt;&gt;&gt;&gt;&gt;11:#,12:#,13:#,14:#,15:#,16:#,17:#,18:#,19:#,20:#,21:#,22:#,23:####,</v>
      </c>
      <c r="AD15" s="60" t="str">
        <f t="shared" si="5"/>
        <v>11:#,Master Enable,12:#,Light Enable,13:#,Sound Enable,14:#,Motion Enable,15:#,Clock Enable,16:#,Alarm Time,17:#,Performance number,18:#,Light Cherry,19:#,Light PacMan,20:#,Light Blinky,21:#,Light Inky,22:#,Light Sensor Enable,23:####,Light Sensor trigger value,</v>
      </c>
      <c r="AE15" s="61" t="str">
        <f t="shared" si="6"/>
        <v>&lt;&lt;&lt;&lt;&lt;</v>
      </c>
      <c r="AF15" s="61" t="str">
        <f t="shared" si="7"/>
        <v/>
      </c>
      <c r="AG15" s="61" t="s">
        <v>49</v>
      </c>
      <c r="AH15" s="61" t="str">
        <f t="shared" si="8"/>
        <v>&gt;&gt;&gt;&gt;&gt;23:####,</v>
      </c>
      <c r="AI15" s="61" t="str">
        <f t="shared" si="9"/>
        <v>23:####,Light Sensor trigger value,</v>
      </c>
      <c r="AJ15" s="51" t="str">
        <f t="shared" si="10"/>
        <v>&lt;&lt;&lt;&lt;&lt;</v>
      </c>
      <c r="AK15" s="51" t="str">
        <f t="shared" si="11"/>
        <v/>
      </c>
      <c r="AL15" s="61" t="s">
        <v>49</v>
      </c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</row>
    <row r="16" spans="1:55" s="75" customFormat="1" ht="15.75" customHeight="1" x14ac:dyDescent="0.25">
      <c r="A16" s="75">
        <v>14</v>
      </c>
      <c r="B16" s="75">
        <v>24</v>
      </c>
      <c r="C16" s="76" t="s">
        <v>33</v>
      </c>
      <c r="D16" s="77" t="s">
        <v>73</v>
      </c>
      <c r="E16" s="78" t="s">
        <v>7</v>
      </c>
      <c r="F16" s="79" t="str">
        <f t="shared" si="14"/>
        <v>24:#,</v>
      </c>
      <c r="G16" s="80" t="str">
        <f t="shared" si="15"/>
        <v>24:#,Night Light Enable,</v>
      </c>
      <c r="H16" s="81"/>
      <c r="I16" s="81"/>
      <c r="J16" s="81" t="s">
        <v>5</v>
      </c>
      <c r="K16" s="81" t="str">
        <f t="shared" si="16"/>
        <v>24:#,</v>
      </c>
      <c r="L16" s="81" t="str">
        <f t="shared" si="17"/>
        <v>24:#,Night Light Enable,</v>
      </c>
      <c r="M16" s="82"/>
      <c r="N16" s="83"/>
      <c r="O16" s="82" t="s">
        <v>6</v>
      </c>
      <c r="P16" s="83" t="str">
        <f t="shared" si="18"/>
        <v>24:#,</v>
      </c>
      <c r="Q16" s="83" t="str">
        <f t="shared" si="19"/>
        <v>24:#,Night Light Enable,</v>
      </c>
      <c r="R16" s="84"/>
      <c r="S16" s="85"/>
      <c r="T16" s="84" t="s">
        <v>2</v>
      </c>
      <c r="X16" s="59" t="str">
        <f>CONCATENATE(X15,F16)</f>
        <v>&gt;&gt;&gt;&gt;&gt;11:#,12:#,13:#,14:#,15:#,16:#,17:#,18:#,19:#,20:#,21:#,22:#,23:####,24:#,</v>
      </c>
      <c r="Y16" s="59" t="str">
        <f t="shared" ref="Y16:Y25" si="20">CONCATENATE(Y15,G16)</f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</v>
      </c>
      <c r="Z16" s="60" t="str">
        <f t="shared" ref="Z16:Z44" si="21">CONCATENATE(Z15,H16)</f>
        <v>&lt;&lt;&lt;&lt;&lt;</v>
      </c>
      <c r="AA16" s="60" t="str">
        <f t="shared" ref="AA16:AA44" si="22">CONCATENATE(AA15,I16)</f>
        <v/>
      </c>
      <c r="AB16" s="61" t="s">
        <v>49</v>
      </c>
      <c r="AC16" s="60" t="str">
        <f t="shared" ref="AC16:AC44" si="23">CONCATENATE(AC15,K16)</f>
        <v>&gt;&gt;&gt;&gt;&gt;11:#,12:#,13:#,14:#,15:#,16:#,17:#,18:#,19:#,20:#,21:#,22:#,23:####,24:#,</v>
      </c>
      <c r="AD16" s="60" t="str">
        <f t="shared" ref="AD16:AD44" si="24">CONCATENATE(AD15,L16)</f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</v>
      </c>
      <c r="AE16" s="61" t="str">
        <f t="shared" ref="AE16:AE44" si="25">CONCATENATE(AE15,M16)</f>
        <v>&lt;&lt;&lt;&lt;&lt;</v>
      </c>
      <c r="AF16" s="61" t="str">
        <f t="shared" ref="AF16:AF44" si="26">CONCATENATE(AF15,N16)</f>
        <v/>
      </c>
      <c r="AG16" s="61" t="s">
        <v>49</v>
      </c>
      <c r="AH16" s="61" t="str">
        <f t="shared" ref="AH16:AH44" si="27">CONCATENATE(AH15,P16)</f>
        <v>&gt;&gt;&gt;&gt;&gt;23:####,24:#,</v>
      </c>
      <c r="AI16" s="61" t="str">
        <f t="shared" ref="AI16:AI44" si="28">CONCATENATE(AI15,Q16)</f>
        <v>23:####,Light Sensor trigger value,24:#,Night Light Enable,</v>
      </c>
      <c r="AJ16" s="51" t="str">
        <f t="shared" ref="AJ16:AJ44" si="29">CONCATENATE(AJ15,R16)</f>
        <v>&lt;&lt;&lt;&lt;&lt;</v>
      </c>
      <c r="AK16" s="51" t="str">
        <f t="shared" ref="AK16:AK44" si="30">CONCATENATE(AK15,S16)</f>
        <v/>
      </c>
      <c r="AL16" s="61" t="s">
        <v>49</v>
      </c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</row>
    <row r="17" spans="1:55" s="75" customFormat="1" ht="15.75" customHeight="1" x14ac:dyDescent="0.25">
      <c r="A17" s="75">
        <v>15</v>
      </c>
      <c r="B17" s="75">
        <v>25</v>
      </c>
      <c r="C17" s="76" t="s">
        <v>33</v>
      </c>
      <c r="D17" s="77" t="s">
        <v>81</v>
      </c>
      <c r="E17" s="78" t="s">
        <v>7</v>
      </c>
      <c r="F17" s="79" t="str">
        <f t="shared" si="14"/>
        <v>25:#,</v>
      </c>
      <c r="G17" s="80" t="str">
        <f t="shared" si="15"/>
        <v>25:#,(ip address preset),</v>
      </c>
      <c r="H17" s="81"/>
      <c r="I17" s="81"/>
      <c r="J17" s="81" t="s">
        <v>8</v>
      </c>
      <c r="K17" s="81" t="str">
        <f t="shared" si="16"/>
        <v>25:#,</v>
      </c>
      <c r="L17" s="81" t="str">
        <f t="shared" si="17"/>
        <v>25:#,(ip address preset),</v>
      </c>
      <c r="M17" s="82"/>
      <c r="N17" s="83"/>
      <c r="O17" s="82" t="s">
        <v>6</v>
      </c>
      <c r="P17" s="83" t="str">
        <f t="shared" si="18"/>
        <v>25:#,</v>
      </c>
      <c r="Q17" s="83" t="str">
        <f t="shared" si="19"/>
        <v>25:#,(ip address preset),</v>
      </c>
      <c r="R17" s="84"/>
      <c r="S17" s="85"/>
      <c r="T17" s="84" t="s">
        <v>2</v>
      </c>
      <c r="X17" s="59" t="str">
        <f>CONCATENATE(X16,F17)</f>
        <v>&gt;&gt;&gt;&gt;&gt;11:#,12:#,13:#,14:#,15:#,16:#,17:#,18:#,19:#,20:#,21:#,22:#,23:####,24:#,25:#,</v>
      </c>
      <c r="Y17" s="59" t="str">
        <f t="shared" si="20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</v>
      </c>
      <c r="Z17" s="60" t="str">
        <f t="shared" si="21"/>
        <v>&lt;&lt;&lt;&lt;&lt;</v>
      </c>
      <c r="AA17" s="60" t="str">
        <f t="shared" si="22"/>
        <v/>
      </c>
      <c r="AB17" s="61" t="s">
        <v>49</v>
      </c>
      <c r="AC17" s="60" t="str">
        <f t="shared" si="23"/>
        <v>&gt;&gt;&gt;&gt;&gt;11:#,12:#,13:#,14:#,15:#,16:#,17:#,18:#,19:#,20:#,21:#,22:#,23:####,24:#,25:#,</v>
      </c>
      <c r="AD17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</v>
      </c>
      <c r="AE17" s="61" t="str">
        <f t="shared" si="25"/>
        <v>&lt;&lt;&lt;&lt;&lt;</v>
      </c>
      <c r="AF17" s="61" t="str">
        <f t="shared" si="26"/>
        <v/>
      </c>
      <c r="AG17" s="61" t="s">
        <v>49</v>
      </c>
      <c r="AH17" s="61" t="str">
        <f t="shared" si="27"/>
        <v>&gt;&gt;&gt;&gt;&gt;23:####,24:#,25:#,</v>
      </c>
      <c r="AI17" s="61" t="str">
        <f t="shared" si="28"/>
        <v>23:####,Light Sensor trigger value,24:#,Night Light Enable,25:#,(ip address preset),</v>
      </c>
      <c r="AJ17" s="51" t="str">
        <f t="shared" si="29"/>
        <v>&lt;&lt;&lt;&lt;&lt;</v>
      </c>
      <c r="AK17" s="51" t="str">
        <f t="shared" si="30"/>
        <v/>
      </c>
      <c r="AL17" s="61" t="s">
        <v>49</v>
      </c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</row>
    <row r="18" spans="1:55" s="75" customFormat="1" ht="15.75" customHeight="1" x14ac:dyDescent="0.25">
      <c r="A18" s="75">
        <v>16</v>
      </c>
      <c r="B18" s="75">
        <v>26</v>
      </c>
      <c r="C18" s="76" t="s">
        <v>33</v>
      </c>
      <c r="D18" s="77" t="s">
        <v>80</v>
      </c>
      <c r="E18" s="78" t="s">
        <v>7</v>
      </c>
      <c r="F18" s="79" t="str">
        <f t="shared" si="14"/>
        <v>26:#,</v>
      </c>
      <c r="G18" s="80" t="str">
        <f t="shared" si="15"/>
        <v>26:#,Alarm Enable,</v>
      </c>
      <c r="H18" s="81"/>
      <c r="I18" s="81"/>
      <c r="J18" s="81" t="s">
        <v>8</v>
      </c>
      <c r="K18" s="81" t="str">
        <f t="shared" si="16"/>
        <v>26:#,</v>
      </c>
      <c r="L18" s="81" t="str">
        <f t="shared" si="17"/>
        <v>26:#,Alarm Enable,</v>
      </c>
      <c r="M18" s="82"/>
      <c r="N18" s="83"/>
      <c r="O18" s="82" t="s">
        <v>6</v>
      </c>
      <c r="P18" s="83" t="str">
        <f t="shared" si="18"/>
        <v>26:#,</v>
      </c>
      <c r="Q18" s="83" t="str">
        <f t="shared" si="19"/>
        <v>26:#,Alarm Enable,</v>
      </c>
      <c r="R18" s="84"/>
      <c r="S18" s="85"/>
      <c r="T18" s="84" t="s">
        <v>2</v>
      </c>
      <c r="X18" s="59" t="str">
        <f>CONCATENATE(X17,F18)</f>
        <v>&gt;&gt;&gt;&gt;&gt;11:#,12:#,13:#,14:#,15:#,16:#,17:#,18:#,19:#,20:#,21:#,22:#,23:####,24:#,25:#,26:#,</v>
      </c>
      <c r="Y18" s="59" t="str">
        <f t="shared" si="20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</v>
      </c>
      <c r="Z18" s="60" t="str">
        <f t="shared" si="21"/>
        <v>&lt;&lt;&lt;&lt;&lt;</v>
      </c>
      <c r="AA18" s="60" t="str">
        <f t="shared" si="22"/>
        <v/>
      </c>
      <c r="AB18" s="61" t="s">
        <v>49</v>
      </c>
      <c r="AC18" s="60" t="str">
        <f t="shared" si="23"/>
        <v>&gt;&gt;&gt;&gt;&gt;11:#,12:#,13:#,14:#,15:#,16:#,17:#,18:#,19:#,20:#,21:#,22:#,23:####,24:#,25:#,26:#,</v>
      </c>
      <c r="AD18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</v>
      </c>
      <c r="AE18" s="61" t="str">
        <f t="shared" si="25"/>
        <v>&lt;&lt;&lt;&lt;&lt;</v>
      </c>
      <c r="AF18" s="61" t="str">
        <f t="shared" si="26"/>
        <v/>
      </c>
      <c r="AG18" s="61" t="s">
        <v>49</v>
      </c>
      <c r="AH18" s="61" t="str">
        <f t="shared" si="27"/>
        <v>&gt;&gt;&gt;&gt;&gt;23:####,24:#,25:#,26:#,</v>
      </c>
      <c r="AI18" s="61" t="str">
        <f t="shared" si="28"/>
        <v>23:####,Light Sensor trigger value,24:#,Night Light Enable,25:#,(ip address preset),26:#,Alarm Enable,</v>
      </c>
      <c r="AJ18" s="51" t="str">
        <f t="shared" si="29"/>
        <v>&lt;&lt;&lt;&lt;&lt;</v>
      </c>
      <c r="AK18" s="51" t="str">
        <f t="shared" si="30"/>
        <v/>
      </c>
      <c r="AL18" s="61" t="s">
        <v>49</v>
      </c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</row>
    <row r="19" spans="1:55" s="75" customFormat="1" ht="15.75" customHeight="1" x14ac:dyDescent="0.25">
      <c r="A19" s="75">
        <v>17</v>
      </c>
      <c r="B19" s="75">
        <v>27</v>
      </c>
      <c r="C19" s="76" t="s">
        <v>74</v>
      </c>
      <c r="D19" s="77" t="s">
        <v>76</v>
      </c>
      <c r="E19" s="78" t="s">
        <v>7</v>
      </c>
      <c r="F19" s="79" t="str">
        <f t="shared" si="14"/>
        <v>27:######,</v>
      </c>
      <c r="G19" s="80" t="str">
        <f t="shared" si="15"/>
        <v>27:######,Alarm Date,</v>
      </c>
      <c r="H19" s="81"/>
      <c r="I19" s="81"/>
      <c r="J19" s="81" t="s">
        <v>2</v>
      </c>
      <c r="K19" s="81" t="str">
        <f t="shared" si="16"/>
        <v>27:######,</v>
      </c>
      <c r="L19" s="81" t="str">
        <f t="shared" si="17"/>
        <v>27:######,Alarm Date,</v>
      </c>
      <c r="M19" s="82"/>
      <c r="N19" s="83"/>
      <c r="O19" s="82" t="s">
        <v>1</v>
      </c>
      <c r="P19" s="83" t="str">
        <f t="shared" si="18"/>
        <v>27:######,</v>
      </c>
      <c r="Q19" s="83" t="str">
        <f t="shared" si="19"/>
        <v>27:######,Alarm Date,</v>
      </c>
      <c r="R19" s="84"/>
      <c r="S19" s="85"/>
      <c r="T19" s="84" t="s">
        <v>1</v>
      </c>
      <c r="X19" s="59" t="str">
        <f t="shared" ref="X19:X36" si="31">CONCATENATE(X18,F19)</f>
        <v>&gt;&gt;&gt;&gt;&gt;11:#,12:#,13:#,14:#,15:#,16:#,17:#,18:#,19:#,20:#,21:#,22:#,23:####,24:#,25:#,26:#,27:######,</v>
      </c>
      <c r="Y19" s="59" t="str">
        <f t="shared" si="20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</v>
      </c>
      <c r="Z19" s="60" t="str">
        <f t="shared" si="21"/>
        <v>&lt;&lt;&lt;&lt;&lt;</v>
      </c>
      <c r="AA19" s="60" t="str">
        <f t="shared" si="22"/>
        <v/>
      </c>
      <c r="AB19" s="61" t="s">
        <v>49</v>
      </c>
      <c r="AC19" s="60" t="str">
        <f t="shared" si="23"/>
        <v>&gt;&gt;&gt;&gt;&gt;11:#,12:#,13:#,14:#,15:#,16:#,17:#,18:#,19:#,20:#,21:#,22:#,23:####,24:#,25:#,26:#,27:######,</v>
      </c>
      <c r="AD19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</v>
      </c>
      <c r="AE19" s="61" t="str">
        <f t="shared" si="25"/>
        <v>&lt;&lt;&lt;&lt;&lt;</v>
      </c>
      <c r="AF19" s="61" t="str">
        <f t="shared" si="26"/>
        <v/>
      </c>
      <c r="AG19" s="61" t="s">
        <v>49</v>
      </c>
      <c r="AH19" s="61" t="str">
        <f t="shared" si="27"/>
        <v>&gt;&gt;&gt;&gt;&gt;23:####,24:#,25:#,26:#,27:######,</v>
      </c>
      <c r="AI19" s="61" t="str">
        <f t="shared" si="28"/>
        <v>23:####,Light Sensor trigger value,24:#,Night Light Enable,25:#,(ip address preset),26:#,Alarm Enable,27:######,Alarm Date,</v>
      </c>
      <c r="AJ19" s="51" t="str">
        <f t="shared" si="29"/>
        <v>&lt;&lt;&lt;&lt;&lt;</v>
      </c>
      <c r="AK19" s="51" t="str">
        <f t="shared" si="30"/>
        <v/>
      </c>
      <c r="AL19" s="61" t="s">
        <v>49</v>
      </c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</row>
    <row r="20" spans="1:55" s="75" customFormat="1" ht="15.75" customHeight="1" x14ac:dyDescent="0.25">
      <c r="A20" s="75">
        <v>18</v>
      </c>
      <c r="B20" s="75">
        <v>28</v>
      </c>
      <c r="C20" s="76" t="s">
        <v>74</v>
      </c>
      <c r="D20" s="77" t="s">
        <v>75</v>
      </c>
      <c r="E20" s="78" t="s">
        <v>7</v>
      </c>
      <c r="F20" s="79" t="str">
        <f t="shared" si="14"/>
        <v>28:######,</v>
      </c>
      <c r="G20" s="80" t="str">
        <f t="shared" si="15"/>
        <v>28:######,Alarm Time,</v>
      </c>
      <c r="H20" s="81"/>
      <c r="I20" s="81"/>
      <c r="J20" s="81" t="s">
        <v>2</v>
      </c>
      <c r="K20" s="81" t="str">
        <f t="shared" si="16"/>
        <v>28:######,</v>
      </c>
      <c r="L20" s="81" t="str">
        <f t="shared" si="17"/>
        <v>28:######,Alarm Time,</v>
      </c>
      <c r="M20" s="82"/>
      <c r="N20" s="83"/>
      <c r="O20" s="82" t="s">
        <v>1</v>
      </c>
      <c r="P20" s="83" t="str">
        <f t="shared" si="18"/>
        <v>28:######,</v>
      </c>
      <c r="Q20" s="83" t="str">
        <f t="shared" si="19"/>
        <v>28:######,Alarm Time,</v>
      </c>
      <c r="R20" s="84"/>
      <c r="S20" s="85"/>
      <c r="T20" s="84" t="s">
        <v>1</v>
      </c>
      <c r="X20" s="59" t="str">
        <f t="shared" si="31"/>
        <v>&gt;&gt;&gt;&gt;&gt;11:#,12:#,13:#,14:#,15:#,16:#,17:#,18:#,19:#,20:#,21:#,22:#,23:####,24:#,25:#,26:#,27:######,28:######,</v>
      </c>
      <c r="Y20" s="59" t="str">
        <f t="shared" si="20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</v>
      </c>
      <c r="Z20" s="60" t="str">
        <f t="shared" si="21"/>
        <v>&lt;&lt;&lt;&lt;&lt;</v>
      </c>
      <c r="AA20" s="60" t="str">
        <f t="shared" si="22"/>
        <v/>
      </c>
      <c r="AB20" s="61" t="s">
        <v>49</v>
      </c>
      <c r="AC20" s="60" t="str">
        <f t="shared" si="23"/>
        <v>&gt;&gt;&gt;&gt;&gt;11:#,12:#,13:#,14:#,15:#,16:#,17:#,18:#,19:#,20:#,21:#,22:#,23:####,24:#,25:#,26:#,27:######,28:######,</v>
      </c>
      <c r="AD20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</v>
      </c>
      <c r="AE20" s="61" t="str">
        <f t="shared" si="25"/>
        <v>&lt;&lt;&lt;&lt;&lt;</v>
      </c>
      <c r="AF20" s="61" t="str">
        <f t="shared" si="26"/>
        <v/>
      </c>
      <c r="AG20" s="61" t="s">
        <v>49</v>
      </c>
      <c r="AH20" s="61" t="str">
        <f t="shared" si="27"/>
        <v>&gt;&gt;&gt;&gt;&gt;23:####,24:#,25:#,26:#,27:######,28:######,</v>
      </c>
      <c r="AI20" s="61" t="str">
        <f t="shared" si="28"/>
        <v>23:####,Light Sensor trigger value,24:#,Night Light Enable,25:#,(ip address preset),26:#,Alarm Enable,27:######,Alarm Date,28:######,Alarm Time,</v>
      </c>
      <c r="AJ20" s="51" t="str">
        <f t="shared" si="29"/>
        <v>&lt;&lt;&lt;&lt;&lt;</v>
      </c>
      <c r="AK20" s="51" t="str">
        <f t="shared" si="30"/>
        <v/>
      </c>
      <c r="AL20" s="61" t="s">
        <v>49</v>
      </c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</row>
    <row r="21" spans="1:55" s="75" customFormat="1" ht="15.75" customHeight="1" x14ac:dyDescent="0.25">
      <c r="A21" s="75">
        <v>19</v>
      </c>
      <c r="B21" s="75">
        <v>29</v>
      </c>
      <c r="C21" s="76" t="s">
        <v>44</v>
      </c>
      <c r="D21" s="77" t="s">
        <v>61</v>
      </c>
      <c r="E21" s="78" t="s">
        <v>7</v>
      </c>
      <c r="F21" s="79" t="str">
        <f t="shared" si="14"/>
        <v>29:##,</v>
      </c>
      <c r="G21" s="80" t="str">
        <f t="shared" si="15"/>
        <v>29:##,Performance number,</v>
      </c>
      <c r="H21" s="81"/>
      <c r="I21" s="81"/>
      <c r="J21" s="81" t="s">
        <v>2</v>
      </c>
      <c r="K21" s="81" t="str">
        <f t="shared" si="16"/>
        <v>29:##,</v>
      </c>
      <c r="L21" s="81" t="str">
        <f t="shared" si="17"/>
        <v>29:##,Performance number,</v>
      </c>
      <c r="M21" s="82"/>
      <c r="N21" s="83"/>
      <c r="O21" s="82" t="s">
        <v>1</v>
      </c>
      <c r="P21" s="83" t="str">
        <f t="shared" si="18"/>
        <v>29:##,</v>
      </c>
      <c r="Q21" s="83" t="str">
        <f t="shared" si="19"/>
        <v>29:##,Performance number,</v>
      </c>
      <c r="R21" s="84"/>
      <c r="S21" s="85"/>
      <c r="T21" s="84" t="s">
        <v>1</v>
      </c>
      <c r="X21" s="59" t="str">
        <f t="shared" si="31"/>
        <v>&gt;&gt;&gt;&gt;&gt;11:#,12:#,13:#,14:#,15:#,16:#,17:#,18:#,19:#,20:#,21:#,22:#,23:####,24:#,25:#,26:#,27:######,28:######,29:##,</v>
      </c>
      <c r="Y21" s="59" t="str">
        <f t="shared" si="20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</v>
      </c>
      <c r="Z21" s="60" t="str">
        <f t="shared" si="21"/>
        <v>&lt;&lt;&lt;&lt;&lt;</v>
      </c>
      <c r="AA21" s="60" t="str">
        <f t="shared" si="22"/>
        <v/>
      </c>
      <c r="AB21" s="61" t="s">
        <v>49</v>
      </c>
      <c r="AC21" s="60" t="str">
        <f t="shared" si="23"/>
        <v>&gt;&gt;&gt;&gt;&gt;11:#,12:#,13:#,14:#,15:#,16:#,17:#,18:#,19:#,20:#,21:#,22:#,23:####,24:#,25:#,26:#,27:######,28:######,29:##,</v>
      </c>
      <c r="AD21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</v>
      </c>
      <c r="AE21" s="61" t="str">
        <f t="shared" si="25"/>
        <v>&lt;&lt;&lt;&lt;&lt;</v>
      </c>
      <c r="AF21" s="61" t="str">
        <f t="shared" si="26"/>
        <v/>
      </c>
      <c r="AG21" s="61" t="s">
        <v>49</v>
      </c>
      <c r="AH21" s="61" t="str">
        <f t="shared" si="27"/>
        <v>&gt;&gt;&gt;&gt;&gt;23:####,24:#,25:#,26:#,27:######,28:######,29:##,</v>
      </c>
      <c r="AI21" s="61" t="str">
        <f t="shared" si="28"/>
        <v>23:####,Light Sensor trigger value,24:#,Night Light Enable,25:#,(ip address preset),26:#,Alarm Enable,27:######,Alarm Date,28:######,Alarm Time,29:##,Performance number,</v>
      </c>
      <c r="AJ21" s="51" t="str">
        <f t="shared" si="29"/>
        <v>&lt;&lt;&lt;&lt;&lt;</v>
      </c>
      <c r="AK21" s="51" t="str">
        <f t="shared" si="30"/>
        <v/>
      </c>
      <c r="AL21" s="61" t="s">
        <v>49</v>
      </c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</row>
    <row r="22" spans="1:55" s="75" customFormat="1" ht="15.75" customHeight="1" x14ac:dyDescent="0.25">
      <c r="A22" s="75">
        <v>20</v>
      </c>
      <c r="B22" s="75">
        <v>30</v>
      </c>
      <c r="C22" s="76"/>
      <c r="D22" s="77"/>
      <c r="E22" s="78" t="s">
        <v>7</v>
      </c>
      <c r="F22" s="79" t="str">
        <f>CONCATENATE($B22,":",$C22,",")</f>
        <v>30:,</v>
      </c>
      <c r="G22" s="80" t="str">
        <f t="shared" si="15"/>
        <v>30:,,</v>
      </c>
      <c r="H22" s="81"/>
      <c r="I22" s="81"/>
      <c r="J22" s="81" t="s">
        <v>2</v>
      </c>
      <c r="K22" s="81"/>
      <c r="L22" s="81"/>
      <c r="M22" s="82"/>
      <c r="N22" s="83"/>
      <c r="O22" s="82" t="s">
        <v>1</v>
      </c>
      <c r="P22" s="83"/>
      <c r="Q22" s="83"/>
      <c r="R22" s="84"/>
      <c r="S22" s="85"/>
      <c r="T22" s="84" t="s">
        <v>1</v>
      </c>
      <c r="X22" s="59" t="str">
        <f t="shared" si="31"/>
        <v>&gt;&gt;&gt;&gt;&gt;11:#,12:#,13:#,14:#,15:#,16:#,17:#,18:#,19:#,20:#,21:#,22:#,23:####,24:#,25:#,26:#,27:######,28:######,29:##,30:,</v>
      </c>
      <c r="Y22" s="59" t="str">
        <f t="shared" si="20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</v>
      </c>
      <c r="Z22" s="60" t="str">
        <f t="shared" si="21"/>
        <v>&lt;&lt;&lt;&lt;&lt;</v>
      </c>
      <c r="AA22" s="60" t="str">
        <f t="shared" si="22"/>
        <v/>
      </c>
      <c r="AB22" s="61" t="s">
        <v>49</v>
      </c>
      <c r="AC22" s="60" t="str">
        <f t="shared" si="23"/>
        <v>&gt;&gt;&gt;&gt;&gt;11:#,12:#,13:#,14:#,15:#,16:#,17:#,18:#,19:#,20:#,21:#,22:#,23:####,24:#,25:#,26:#,27:######,28:######,29:##,</v>
      </c>
      <c r="AD22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</v>
      </c>
      <c r="AE22" s="61" t="str">
        <f t="shared" si="25"/>
        <v>&lt;&lt;&lt;&lt;&lt;</v>
      </c>
      <c r="AF22" s="61" t="str">
        <f t="shared" si="26"/>
        <v/>
      </c>
      <c r="AG22" s="61" t="s">
        <v>49</v>
      </c>
      <c r="AH22" s="61" t="str">
        <f t="shared" si="27"/>
        <v>&gt;&gt;&gt;&gt;&gt;23:####,24:#,25:#,26:#,27:######,28:######,29:##,</v>
      </c>
      <c r="AI22" s="61" t="str">
        <f t="shared" si="28"/>
        <v>23:####,Light Sensor trigger value,24:#,Night Light Enable,25:#,(ip address preset),26:#,Alarm Enable,27:######,Alarm Date,28:######,Alarm Time,29:##,Performance number,</v>
      </c>
      <c r="AJ22" s="51" t="str">
        <f t="shared" si="29"/>
        <v>&lt;&lt;&lt;&lt;&lt;</v>
      </c>
      <c r="AK22" s="51" t="str">
        <f t="shared" si="30"/>
        <v/>
      </c>
      <c r="AL22" s="61" t="s">
        <v>49</v>
      </c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</row>
    <row r="23" spans="1:55" s="75" customFormat="1" ht="15.75" customHeight="1" x14ac:dyDescent="0.25">
      <c r="A23" s="75">
        <v>21</v>
      </c>
      <c r="B23" s="75">
        <v>31</v>
      </c>
      <c r="C23" s="76"/>
      <c r="D23" s="77"/>
      <c r="E23" s="78" t="s">
        <v>7</v>
      </c>
      <c r="F23" s="79" t="str">
        <f>CONCATENATE($B23,":",$C23,",")</f>
        <v>31:,</v>
      </c>
      <c r="G23" s="80" t="str">
        <f t="shared" si="15"/>
        <v>31:,,</v>
      </c>
      <c r="H23" s="81"/>
      <c r="I23" s="81"/>
      <c r="J23" s="81" t="s">
        <v>8</v>
      </c>
      <c r="K23" s="81" t="str">
        <f>CONCATENATE($B23,":",$C23,",")</f>
        <v>31:,</v>
      </c>
      <c r="L23" s="81" t="str">
        <f>CONCATENATE($K23,$D23,",")</f>
        <v>31:,,</v>
      </c>
      <c r="M23" s="82"/>
      <c r="N23" s="83"/>
      <c r="O23" s="82" t="s">
        <v>2</v>
      </c>
      <c r="P23" s="83"/>
      <c r="Q23" s="83"/>
      <c r="R23" s="84"/>
      <c r="S23" s="85"/>
      <c r="T23" s="84" t="s">
        <v>1</v>
      </c>
      <c r="X23" s="59" t="str">
        <f t="shared" si="31"/>
        <v>&gt;&gt;&gt;&gt;&gt;11:#,12:#,13:#,14:#,15:#,16:#,17:#,18:#,19:#,20:#,21:#,22:#,23:####,24:#,25:#,26:#,27:######,28:######,29:##,30:,31:,</v>
      </c>
      <c r="Y23" s="59" t="str">
        <f t="shared" si="20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</v>
      </c>
      <c r="Z23" s="60" t="str">
        <f t="shared" si="21"/>
        <v>&lt;&lt;&lt;&lt;&lt;</v>
      </c>
      <c r="AA23" s="60" t="str">
        <f t="shared" si="22"/>
        <v/>
      </c>
      <c r="AB23" s="61" t="s">
        <v>49</v>
      </c>
      <c r="AC23" s="60" t="str">
        <f t="shared" si="23"/>
        <v>&gt;&gt;&gt;&gt;&gt;11:#,12:#,13:#,14:#,15:#,16:#,17:#,18:#,19:#,20:#,21:#,22:#,23:####,24:#,25:#,26:#,27:######,28:######,29:##,31:,</v>
      </c>
      <c r="AD23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</v>
      </c>
      <c r="AE23" s="61" t="str">
        <f t="shared" si="25"/>
        <v>&lt;&lt;&lt;&lt;&lt;</v>
      </c>
      <c r="AF23" s="61" t="str">
        <f t="shared" si="26"/>
        <v/>
      </c>
      <c r="AG23" s="61" t="s">
        <v>49</v>
      </c>
      <c r="AH23" s="61" t="str">
        <f t="shared" si="27"/>
        <v>&gt;&gt;&gt;&gt;&gt;23:####,24:#,25:#,26:#,27:######,28:######,29:##,</v>
      </c>
      <c r="AI23" s="61" t="str">
        <f t="shared" si="28"/>
        <v>23:####,Light Sensor trigger value,24:#,Night Light Enable,25:#,(ip address preset),26:#,Alarm Enable,27:######,Alarm Date,28:######,Alarm Time,29:##,Performance number,</v>
      </c>
      <c r="AJ23" s="51" t="str">
        <f t="shared" si="29"/>
        <v>&lt;&lt;&lt;&lt;&lt;</v>
      </c>
      <c r="AK23" s="51" t="str">
        <f t="shared" si="30"/>
        <v/>
      </c>
      <c r="AL23" s="61" t="s">
        <v>49</v>
      </c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</row>
    <row r="24" spans="1:55" s="51" customFormat="1" ht="15.75" customHeight="1" x14ac:dyDescent="0.25">
      <c r="A24" s="51">
        <v>22</v>
      </c>
      <c r="B24" s="51">
        <v>32</v>
      </c>
      <c r="C24" s="65"/>
      <c r="D24" s="65"/>
      <c r="E24" s="62" t="s">
        <v>7</v>
      </c>
      <c r="F24" s="53" t="str">
        <f>CONCATENATE($B24,":",$C24,",")</f>
        <v>32:,</v>
      </c>
      <c r="G24" s="63" t="str">
        <f t="shared" si="15"/>
        <v>32:,,</v>
      </c>
      <c r="H24" s="54"/>
      <c r="I24" s="54"/>
      <c r="J24" s="54" t="s">
        <v>8</v>
      </c>
      <c r="K24" s="54" t="str">
        <f>CONCATENATE($B24,":",$C24,",")</f>
        <v>32:,</v>
      </c>
      <c r="L24" s="64" t="str">
        <f>CONCATENATE($K24,$D24,",")</f>
        <v>32:,,</v>
      </c>
      <c r="M24" s="55"/>
      <c r="N24" s="56"/>
      <c r="O24" s="55" t="s">
        <v>6</v>
      </c>
      <c r="P24" s="56" t="str">
        <f>CONCATENATE(B24,":",C24,",")</f>
        <v>32:,</v>
      </c>
      <c r="Q24" s="66" t="str">
        <f>CONCATENATE($P24,$D24,",")</f>
        <v>32:,,</v>
      </c>
      <c r="R24" s="58"/>
      <c r="S24" s="58"/>
      <c r="T24" s="57" t="s">
        <v>1</v>
      </c>
      <c r="X24" s="59" t="str">
        <f>CONCATENATE(X23,F24)</f>
        <v>&gt;&gt;&gt;&gt;&gt;11:#,12:#,13:#,14:#,15:#,16:#,17:#,18:#,19:#,20:#,21:#,22:#,23:####,24:#,25:#,26:#,27:######,28:######,29:##,30:,31:,32:,</v>
      </c>
      <c r="Y24" s="59" t="str">
        <f>CONCATENATE(Y23,G24)</f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24" s="60" t="str">
        <f>CONCATENATE(Z23,H24)</f>
        <v>&lt;&lt;&lt;&lt;&lt;</v>
      </c>
      <c r="AA24" s="60" t="str">
        <f>CONCATENATE(AA23,I24)</f>
        <v/>
      </c>
      <c r="AB24" s="61" t="s">
        <v>49</v>
      </c>
      <c r="AC24" s="60" t="str">
        <f>CONCATENATE(AC23,K24)</f>
        <v>&gt;&gt;&gt;&gt;&gt;11:#,12:#,13:#,14:#,15:#,16:#,17:#,18:#,19:#,20:#,21:#,22:#,23:####,24:#,25:#,26:#,27:######,28:######,29:##,31:,32:,</v>
      </c>
      <c r="AD24" s="60" t="str">
        <f>CONCATENATE(AD23,L24)</f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24" s="61" t="str">
        <f>CONCATENATE(AE23,M24)</f>
        <v>&lt;&lt;&lt;&lt;&lt;</v>
      </c>
      <c r="AF24" s="61" t="str">
        <f>CONCATENATE(AF23,N24)</f>
        <v/>
      </c>
      <c r="AG24" s="61" t="s">
        <v>49</v>
      </c>
      <c r="AH24" s="61" t="str">
        <f>CONCATENATE(AH23,P24)</f>
        <v>&gt;&gt;&gt;&gt;&gt;23:####,24:#,25:#,26:#,27:######,28:######,29:##,32:,</v>
      </c>
      <c r="AI24" s="61" t="str">
        <f>CONCATENATE(AI23,Q24)</f>
        <v>23:####,Light Sensor trigger value,24:#,Night Light Enable,25:#,(ip address preset),26:#,Alarm Enable,27:######,Alarm Date,28:######,Alarm Time,29:##,Performance number,32:,,</v>
      </c>
      <c r="AJ24" s="51" t="str">
        <f>CONCATENATE(AJ23,R24)</f>
        <v>&lt;&lt;&lt;&lt;&lt;</v>
      </c>
      <c r="AK24" s="51" t="str">
        <f>CONCATENATE(AK23,S24)</f>
        <v/>
      </c>
      <c r="AL24" s="61" t="s">
        <v>49</v>
      </c>
    </row>
    <row r="25" spans="1:55" ht="15.75" customHeight="1" x14ac:dyDescent="0.25">
      <c r="A25">
        <v>23</v>
      </c>
      <c r="B25">
        <v>33</v>
      </c>
      <c r="C25" s="7"/>
      <c r="D25" s="3" t="s">
        <v>34</v>
      </c>
      <c r="E25" s="2" t="s">
        <v>38</v>
      </c>
      <c r="F25" s="21"/>
      <c r="G25" s="35"/>
      <c r="H25" s="20"/>
      <c r="I25" s="34"/>
      <c r="J25" s="4" t="s">
        <v>36</v>
      </c>
      <c r="K25" s="34"/>
      <c r="L25" s="34"/>
      <c r="M25" s="13"/>
      <c r="N25" s="32"/>
      <c r="O25" s="1" t="s">
        <v>35</v>
      </c>
      <c r="P25" s="33"/>
      <c r="Q25" s="33"/>
      <c r="R25" s="6"/>
      <c r="S25" s="6"/>
      <c r="T25" s="5" t="s">
        <v>37</v>
      </c>
      <c r="X25" s="22" t="str">
        <f t="shared" si="31"/>
        <v>&gt;&gt;&gt;&gt;&gt;11:#,12:#,13:#,14:#,15:#,16:#,17:#,18:#,19:#,20:#,21:#,22:#,23:####,24:#,25:#,26:#,27:######,28:######,29:##,30:,31:,32:,</v>
      </c>
      <c r="Y25" s="22" t="str">
        <f t="shared" si="20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25" s="37" t="str">
        <f t="shared" si="21"/>
        <v>&lt;&lt;&lt;&lt;&lt;</v>
      </c>
      <c r="AA25" s="37" t="str">
        <f t="shared" si="22"/>
        <v/>
      </c>
      <c r="AB25" s="36" t="s">
        <v>49</v>
      </c>
      <c r="AC25" s="37" t="str">
        <f t="shared" si="23"/>
        <v>&gt;&gt;&gt;&gt;&gt;11:#,12:#,13:#,14:#,15:#,16:#,17:#,18:#,19:#,20:#,21:#,22:#,23:####,24:#,25:#,26:#,27:######,28:######,29:##,31:,32:,</v>
      </c>
      <c r="AD25" s="37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25" s="18" t="str">
        <f t="shared" si="25"/>
        <v>&lt;&lt;&lt;&lt;&lt;</v>
      </c>
      <c r="AF25" s="18" t="str">
        <f t="shared" si="26"/>
        <v/>
      </c>
      <c r="AG25" s="36" t="s">
        <v>49</v>
      </c>
      <c r="AH25" s="18" t="str">
        <f t="shared" si="27"/>
        <v>&gt;&gt;&gt;&gt;&gt;23:####,24:#,25:#,26:#,27:######,28:######,29:##,32:,</v>
      </c>
      <c r="AI25" s="18" t="str">
        <f t="shared" si="28"/>
        <v>23:####,Light Sensor trigger value,24:#,Night Light Enable,25:#,(ip address preset),26:#,Alarm Enable,27:######,Alarm Date,28:######,Alarm Time,29:##,Performance number,32:,,</v>
      </c>
      <c r="AJ25" t="str">
        <f t="shared" si="29"/>
        <v>&lt;&lt;&lt;&lt;&lt;</v>
      </c>
      <c r="AK25" t="str">
        <f t="shared" si="30"/>
        <v/>
      </c>
      <c r="AL25" s="36" t="s">
        <v>49</v>
      </c>
    </row>
    <row r="26" spans="1:55" s="51" customFormat="1" ht="15.75" customHeight="1" x14ac:dyDescent="0.25">
      <c r="A26" s="51">
        <v>24</v>
      </c>
      <c r="B26" s="51">
        <v>34</v>
      </c>
      <c r="C26" s="67" t="s">
        <v>33</v>
      </c>
      <c r="D26" s="52" t="s">
        <v>9</v>
      </c>
      <c r="E26" s="53" t="s">
        <v>10</v>
      </c>
      <c r="F26" s="53"/>
      <c r="G26" s="53"/>
      <c r="H26" s="54" t="str">
        <f t="shared" ref="H26:H42" si="32">CONCATENATE($B26,":",$C26,",")</f>
        <v>34:#,</v>
      </c>
      <c r="I26" s="64" t="str">
        <f>CONCATENATE($H26,$D26,",")</f>
        <v>34:#,Shop door status,</v>
      </c>
      <c r="J26" s="68" t="s">
        <v>11</v>
      </c>
      <c r="K26" s="54"/>
      <c r="L26" s="54"/>
      <c r="M26" s="55"/>
      <c r="N26" s="56"/>
      <c r="O26" s="55" t="s">
        <v>1</v>
      </c>
      <c r="P26" s="56"/>
      <c r="Q26" s="56"/>
      <c r="R26" s="57"/>
      <c r="S26" s="58"/>
      <c r="T26" s="57" t="s">
        <v>1</v>
      </c>
      <c r="X26" s="59" t="str">
        <f t="shared" si="31"/>
        <v>&gt;&gt;&gt;&gt;&gt;11:#,12:#,13:#,14:#,15:#,16:#,17:#,18:#,19:#,20:#,21:#,22:#,23:####,24:#,25:#,26:#,27:######,28:######,29:##,30:,31:,32:,</v>
      </c>
      <c r="Y26" s="59" t="str">
        <f>CONCATENATE(Y25,G26)</f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26" s="60" t="str">
        <f t="shared" si="21"/>
        <v>&lt;&lt;&lt;&lt;&lt;34:#,</v>
      </c>
      <c r="AA26" s="60" t="str">
        <f t="shared" si="22"/>
        <v>34:#,Shop door status,</v>
      </c>
      <c r="AB26" s="61" t="s">
        <v>49</v>
      </c>
      <c r="AC26" s="60" t="str">
        <f t="shared" si="23"/>
        <v>&gt;&gt;&gt;&gt;&gt;11:#,12:#,13:#,14:#,15:#,16:#,17:#,18:#,19:#,20:#,21:#,22:#,23:####,24:#,25:#,26:#,27:######,28:######,29:##,31:,32:,</v>
      </c>
      <c r="AD26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26" s="61" t="str">
        <f t="shared" si="25"/>
        <v>&lt;&lt;&lt;&lt;&lt;</v>
      </c>
      <c r="AF26" s="61" t="str">
        <f t="shared" si="26"/>
        <v/>
      </c>
      <c r="AG26" s="61" t="s">
        <v>49</v>
      </c>
      <c r="AH26" s="61" t="str">
        <f t="shared" si="27"/>
        <v>&gt;&gt;&gt;&gt;&gt;23:####,24:#,25:#,26:#,27:######,28:######,29:##,32:,</v>
      </c>
      <c r="AI26" s="61" t="str">
        <f t="shared" si="28"/>
        <v>23:####,Light Sensor trigger value,24:#,Night Light Enable,25:#,(ip address preset),26:#,Alarm Enable,27:######,Alarm Date,28:######,Alarm Time,29:##,Performance number,32:,,</v>
      </c>
      <c r="AJ26" s="51" t="str">
        <f t="shared" si="29"/>
        <v>&lt;&lt;&lt;&lt;&lt;</v>
      </c>
      <c r="AK26" s="51" t="str">
        <f t="shared" si="30"/>
        <v/>
      </c>
      <c r="AL26" s="61" t="s">
        <v>49</v>
      </c>
    </row>
    <row r="27" spans="1:55" s="51" customFormat="1" ht="15.75" customHeight="1" x14ac:dyDescent="0.25">
      <c r="A27" s="51">
        <v>25</v>
      </c>
      <c r="B27" s="51">
        <v>35</v>
      </c>
      <c r="C27" s="67" t="s">
        <v>33</v>
      </c>
      <c r="D27" s="52" t="s">
        <v>12</v>
      </c>
      <c r="E27" s="53" t="s">
        <v>10</v>
      </c>
      <c r="F27" s="53"/>
      <c r="G27" s="53"/>
      <c r="H27" s="54" t="str">
        <f t="shared" si="32"/>
        <v>35:#,</v>
      </c>
      <c r="I27" s="64" t="str">
        <f t="shared" ref="I27:I42" si="33">CONCATENATE($H27,$D27,",")</f>
        <v>35:#,Shop deadbolt status,</v>
      </c>
      <c r="J27" s="68" t="s">
        <v>11</v>
      </c>
      <c r="K27" s="54"/>
      <c r="L27" s="54"/>
      <c r="M27" s="55"/>
      <c r="N27" s="56"/>
      <c r="O27" s="55" t="s">
        <v>1</v>
      </c>
      <c r="P27" s="56"/>
      <c r="Q27" s="56"/>
      <c r="R27" s="57"/>
      <c r="S27" s="58"/>
      <c r="T27" s="57" t="s">
        <v>1</v>
      </c>
      <c r="X27" s="59" t="str">
        <f t="shared" si="31"/>
        <v>&gt;&gt;&gt;&gt;&gt;11:#,12:#,13:#,14:#,15:#,16:#,17:#,18:#,19:#,20:#,21:#,22:#,23:####,24:#,25:#,26:#,27:######,28:######,29:##,30:,31:,32:,</v>
      </c>
      <c r="Y27" s="59" t="str">
        <f t="shared" ref="Y27:Y44" si="34">CONCATENATE(Y26,G27)</f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27" s="60" t="str">
        <f t="shared" si="21"/>
        <v>&lt;&lt;&lt;&lt;&lt;34:#,35:#,</v>
      </c>
      <c r="AA27" s="60" t="str">
        <f t="shared" si="22"/>
        <v>34:#,Shop door status,35:#,Shop deadbolt status,</v>
      </c>
      <c r="AB27" s="61" t="s">
        <v>49</v>
      </c>
      <c r="AC27" s="60" t="str">
        <f t="shared" si="23"/>
        <v>&gt;&gt;&gt;&gt;&gt;11:#,12:#,13:#,14:#,15:#,16:#,17:#,18:#,19:#,20:#,21:#,22:#,23:####,24:#,25:#,26:#,27:######,28:######,29:##,31:,32:,</v>
      </c>
      <c r="AD27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27" s="61" t="str">
        <f t="shared" si="25"/>
        <v>&lt;&lt;&lt;&lt;&lt;</v>
      </c>
      <c r="AF27" s="61" t="str">
        <f t="shared" si="26"/>
        <v/>
      </c>
      <c r="AG27" s="61" t="s">
        <v>49</v>
      </c>
      <c r="AH27" s="61" t="str">
        <f t="shared" si="27"/>
        <v>&gt;&gt;&gt;&gt;&gt;23:####,24:#,25:#,26:#,27:######,28:######,29:##,32:,</v>
      </c>
      <c r="AI27" s="61" t="str">
        <f t="shared" si="28"/>
        <v>23:####,Light Sensor trigger value,24:#,Night Light Enable,25:#,(ip address preset),26:#,Alarm Enable,27:######,Alarm Date,28:######,Alarm Time,29:##,Performance number,32:,,</v>
      </c>
      <c r="AJ27" s="51" t="str">
        <f t="shared" si="29"/>
        <v>&lt;&lt;&lt;&lt;&lt;</v>
      </c>
      <c r="AK27" s="51" t="str">
        <f t="shared" si="30"/>
        <v/>
      </c>
      <c r="AL27" s="61" t="s">
        <v>49</v>
      </c>
    </row>
    <row r="28" spans="1:55" s="51" customFormat="1" ht="15.75" customHeight="1" x14ac:dyDescent="0.25">
      <c r="A28" s="51">
        <v>26</v>
      </c>
      <c r="B28" s="51">
        <v>36</v>
      </c>
      <c r="C28" s="67" t="s">
        <v>33</v>
      </c>
      <c r="D28" s="52" t="s">
        <v>13</v>
      </c>
      <c r="E28" s="53" t="s">
        <v>10</v>
      </c>
      <c r="F28" s="53"/>
      <c r="G28" s="53"/>
      <c r="H28" s="54" t="str">
        <f t="shared" si="32"/>
        <v>36:#,</v>
      </c>
      <c r="I28" s="64" t="str">
        <f t="shared" si="33"/>
        <v>36:#,Alarm mode,</v>
      </c>
      <c r="J28" s="68" t="s">
        <v>11</v>
      </c>
      <c r="K28" s="54"/>
      <c r="L28" s="54"/>
      <c r="M28" s="55"/>
      <c r="N28" s="56"/>
      <c r="O28" s="55" t="s">
        <v>1</v>
      </c>
      <c r="P28" s="56"/>
      <c r="Q28" s="56"/>
      <c r="R28" s="57"/>
      <c r="S28" s="58"/>
      <c r="T28" s="57" t="s">
        <v>1</v>
      </c>
      <c r="X28" s="59" t="str">
        <f t="shared" si="31"/>
        <v>&gt;&gt;&gt;&gt;&gt;11:#,12:#,13:#,14:#,15:#,16:#,17:#,18:#,19:#,20:#,21:#,22:#,23:####,24:#,25:#,26:#,27:######,28:######,29:##,30:,31:,32:,</v>
      </c>
      <c r="Y28" s="59" t="str">
        <f t="shared" si="3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28" s="60" t="str">
        <f t="shared" si="21"/>
        <v>&lt;&lt;&lt;&lt;&lt;34:#,35:#,36:#,</v>
      </c>
      <c r="AA28" s="60" t="str">
        <f t="shared" si="22"/>
        <v>34:#,Shop door status,35:#,Shop deadbolt status,36:#,Alarm mode,</v>
      </c>
      <c r="AB28" s="61" t="s">
        <v>49</v>
      </c>
      <c r="AC28" s="60" t="str">
        <f t="shared" si="23"/>
        <v>&gt;&gt;&gt;&gt;&gt;11:#,12:#,13:#,14:#,15:#,16:#,17:#,18:#,19:#,20:#,21:#,22:#,23:####,24:#,25:#,26:#,27:######,28:######,29:##,31:,32:,</v>
      </c>
      <c r="AD28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28" s="61" t="str">
        <f t="shared" si="25"/>
        <v>&lt;&lt;&lt;&lt;&lt;</v>
      </c>
      <c r="AF28" s="61" t="str">
        <f t="shared" si="26"/>
        <v/>
      </c>
      <c r="AG28" s="61" t="s">
        <v>49</v>
      </c>
      <c r="AH28" s="61" t="str">
        <f t="shared" si="27"/>
        <v>&gt;&gt;&gt;&gt;&gt;23:####,24:#,25:#,26:#,27:######,28:######,29:##,32:,</v>
      </c>
      <c r="AI28" s="61" t="str">
        <f t="shared" si="28"/>
        <v>23:####,Light Sensor trigger value,24:#,Night Light Enable,25:#,(ip address preset),26:#,Alarm Enable,27:######,Alarm Date,28:######,Alarm Time,29:##,Performance number,32:,,</v>
      </c>
      <c r="AJ28" s="51" t="str">
        <f t="shared" si="29"/>
        <v>&lt;&lt;&lt;&lt;&lt;</v>
      </c>
      <c r="AK28" s="51" t="str">
        <f t="shared" si="30"/>
        <v/>
      </c>
      <c r="AL28" s="61" t="s">
        <v>49</v>
      </c>
    </row>
    <row r="29" spans="1:55" s="51" customFormat="1" ht="15.75" customHeight="1" x14ac:dyDescent="0.25">
      <c r="A29" s="51">
        <v>27</v>
      </c>
      <c r="B29" s="51">
        <v>37</v>
      </c>
      <c r="C29" s="69" t="s">
        <v>33</v>
      </c>
      <c r="D29" s="65" t="s">
        <v>3</v>
      </c>
      <c r="E29" s="53" t="s">
        <v>10</v>
      </c>
      <c r="F29" s="53"/>
      <c r="G29" s="53"/>
      <c r="H29" s="54" t="str">
        <f t="shared" si="32"/>
        <v>37:#,</v>
      </c>
      <c r="I29" s="64" t="str">
        <f t="shared" si="33"/>
        <v>37:#,Security Level (soft, med, hard),</v>
      </c>
      <c r="J29" s="68" t="s">
        <v>11</v>
      </c>
      <c r="K29" s="54"/>
      <c r="L29" s="54"/>
      <c r="M29" s="55"/>
      <c r="N29" s="56"/>
      <c r="O29" s="55" t="s">
        <v>1</v>
      </c>
      <c r="P29" s="56"/>
      <c r="Q29" s="56"/>
      <c r="R29" s="57"/>
      <c r="S29" s="58"/>
      <c r="T29" s="57" t="s">
        <v>1</v>
      </c>
      <c r="X29" s="59" t="str">
        <f t="shared" si="31"/>
        <v>&gt;&gt;&gt;&gt;&gt;11:#,12:#,13:#,14:#,15:#,16:#,17:#,18:#,19:#,20:#,21:#,22:#,23:####,24:#,25:#,26:#,27:######,28:######,29:##,30:,31:,32:,</v>
      </c>
      <c r="Y29" s="59" t="str">
        <f t="shared" si="3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29" s="60" t="str">
        <f t="shared" si="21"/>
        <v>&lt;&lt;&lt;&lt;&lt;34:#,35:#,36:#,37:#,</v>
      </c>
      <c r="AA29" s="60" t="str">
        <f t="shared" si="22"/>
        <v>34:#,Shop door status,35:#,Shop deadbolt status,36:#,Alarm mode,37:#,Security Level (soft, med, hard),</v>
      </c>
      <c r="AB29" s="61" t="s">
        <v>49</v>
      </c>
      <c r="AC29" s="60" t="str">
        <f t="shared" si="23"/>
        <v>&gt;&gt;&gt;&gt;&gt;11:#,12:#,13:#,14:#,15:#,16:#,17:#,18:#,19:#,20:#,21:#,22:#,23:####,24:#,25:#,26:#,27:######,28:######,29:##,31:,32:,</v>
      </c>
      <c r="AD29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29" s="61" t="str">
        <f t="shared" si="25"/>
        <v>&lt;&lt;&lt;&lt;&lt;</v>
      </c>
      <c r="AF29" s="61" t="str">
        <f t="shared" si="26"/>
        <v/>
      </c>
      <c r="AG29" s="61" t="s">
        <v>49</v>
      </c>
      <c r="AH29" s="61" t="str">
        <f t="shared" si="27"/>
        <v>&gt;&gt;&gt;&gt;&gt;23:####,24:#,25:#,26:#,27:######,28:######,29:##,32:,</v>
      </c>
      <c r="AI29" s="61" t="str">
        <f t="shared" si="28"/>
        <v>23:####,Light Sensor trigger value,24:#,Night Light Enable,25:#,(ip address preset),26:#,Alarm Enable,27:######,Alarm Date,28:######,Alarm Time,29:##,Performance number,32:,,</v>
      </c>
      <c r="AJ29" s="51" t="str">
        <f t="shared" si="29"/>
        <v>&lt;&lt;&lt;&lt;&lt;</v>
      </c>
      <c r="AK29" s="51" t="str">
        <f t="shared" si="30"/>
        <v/>
      </c>
      <c r="AL29" s="61" t="s">
        <v>49</v>
      </c>
    </row>
    <row r="30" spans="1:55" s="51" customFormat="1" ht="15.75" customHeight="1" x14ac:dyDescent="0.25">
      <c r="A30" s="51">
        <v>28</v>
      </c>
      <c r="B30" s="51">
        <v>38</v>
      </c>
      <c r="C30" s="69" t="s">
        <v>33</v>
      </c>
      <c r="D30" s="65" t="s">
        <v>14</v>
      </c>
      <c r="E30" s="53" t="s">
        <v>10</v>
      </c>
      <c r="F30" s="53"/>
      <c r="G30" s="53"/>
      <c r="H30" s="54" t="str">
        <f t="shared" si="32"/>
        <v>38:#,</v>
      </c>
      <c r="I30" s="64" t="str">
        <f t="shared" si="33"/>
        <v>38:#,Manual change in alarm mode,</v>
      </c>
      <c r="J30" s="68" t="s">
        <v>15</v>
      </c>
      <c r="K30" s="54"/>
      <c r="L30" s="54"/>
      <c r="M30" s="55"/>
      <c r="N30" s="56"/>
      <c r="O30" s="55" t="s">
        <v>1</v>
      </c>
      <c r="P30" s="56"/>
      <c r="Q30" s="56"/>
      <c r="R30" s="57"/>
      <c r="S30" s="58"/>
      <c r="T30" s="57" t="s">
        <v>1</v>
      </c>
      <c r="X30" s="59" t="str">
        <f t="shared" si="31"/>
        <v>&gt;&gt;&gt;&gt;&gt;11:#,12:#,13:#,14:#,15:#,16:#,17:#,18:#,19:#,20:#,21:#,22:#,23:####,24:#,25:#,26:#,27:######,28:######,29:##,30:,31:,32:,</v>
      </c>
      <c r="Y30" s="59" t="str">
        <f t="shared" si="3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30" s="60" t="str">
        <f t="shared" si="21"/>
        <v>&lt;&lt;&lt;&lt;&lt;34:#,35:#,36:#,37:#,38:#,</v>
      </c>
      <c r="AA30" s="60" t="str">
        <f t="shared" si="22"/>
        <v>34:#,Shop door status,35:#,Shop deadbolt status,36:#,Alarm mode,37:#,Security Level (soft, med, hard),38:#,Manual change in alarm mode,</v>
      </c>
      <c r="AB30" s="61" t="s">
        <v>49</v>
      </c>
      <c r="AC30" s="60" t="str">
        <f t="shared" si="23"/>
        <v>&gt;&gt;&gt;&gt;&gt;11:#,12:#,13:#,14:#,15:#,16:#,17:#,18:#,19:#,20:#,21:#,22:#,23:####,24:#,25:#,26:#,27:######,28:######,29:##,31:,32:,</v>
      </c>
      <c r="AD30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30" s="61" t="str">
        <f t="shared" si="25"/>
        <v>&lt;&lt;&lt;&lt;&lt;</v>
      </c>
      <c r="AF30" s="61" t="str">
        <f t="shared" si="26"/>
        <v/>
      </c>
      <c r="AG30" s="61" t="s">
        <v>49</v>
      </c>
      <c r="AH30" s="61" t="str">
        <f t="shared" si="27"/>
        <v>&gt;&gt;&gt;&gt;&gt;23:####,24:#,25:#,26:#,27:######,28:######,29:##,32:,</v>
      </c>
      <c r="AI30" s="61" t="str">
        <f t="shared" si="28"/>
        <v>23:####,Light Sensor trigger value,24:#,Night Light Enable,25:#,(ip address preset),26:#,Alarm Enable,27:######,Alarm Date,28:######,Alarm Time,29:##,Performance number,32:,,</v>
      </c>
      <c r="AJ30" s="51" t="str">
        <f t="shared" si="29"/>
        <v>&lt;&lt;&lt;&lt;&lt;</v>
      </c>
      <c r="AK30" s="51" t="str">
        <f t="shared" si="30"/>
        <v/>
      </c>
      <c r="AL30" s="61" t="s">
        <v>49</v>
      </c>
    </row>
    <row r="31" spans="1:55" s="51" customFormat="1" ht="15.75" customHeight="1" x14ac:dyDescent="0.25">
      <c r="A31" s="51">
        <v>29</v>
      </c>
      <c r="B31" s="51">
        <v>39</v>
      </c>
      <c r="C31" s="69" t="s">
        <v>42</v>
      </c>
      <c r="D31" s="65" t="s">
        <v>16</v>
      </c>
      <c r="E31" s="53" t="s">
        <v>10</v>
      </c>
      <c r="F31" s="53"/>
      <c r="G31" s="53"/>
      <c r="H31" s="54" t="str">
        <f t="shared" si="32"/>
        <v>39:####,</v>
      </c>
      <c r="I31" s="64" t="str">
        <f t="shared" si="33"/>
        <v>39:####,Shop Brightness (0 to ####),</v>
      </c>
      <c r="J31" s="68" t="s">
        <v>15</v>
      </c>
      <c r="K31" s="54"/>
      <c r="L31" s="54"/>
      <c r="M31" s="55" t="str">
        <f t="shared" ref="M31:M44" si="35">CONCATENATE($B31,":",$C31,",")</f>
        <v>39:####,</v>
      </c>
      <c r="N31" s="66" t="str">
        <f t="shared" ref="N31:N44" si="36">CONCATENATE($B31,":",$D31,",")</f>
        <v>39:Shop Brightness (0 to ####),</v>
      </c>
      <c r="O31" s="70" t="s">
        <v>17</v>
      </c>
      <c r="P31" s="56"/>
      <c r="Q31" s="56"/>
      <c r="R31" s="58" t="str">
        <f>CONCATENATE($B31,":",$C31,",")</f>
        <v>39:####,</v>
      </c>
      <c r="S31" s="58" t="str">
        <f>CONCATENATE($R31,$D31,",")</f>
        <v>39:####,Shop Brightness (0 to ####),</v>
      </c>
      <c r="T31" s="71" t="s">
        <v>43</v>
      </c>
      <c r="U31" s="51" t="s">
        <v>23</v>
      </c>
      <c r="X31" s="59" t="str">
        <f t="shared" si="31"/>
        <v>&gt;&gt;&gt;&gt;&gt;11:#,12:#,13:#,14:#,15:#,16:#,17:#,18:#,19:#,20:#,21:#,22:#,23:####,24:#,25:#,26:#,27:######,28:######,29:##,30:,31:,32:,</v>
      </c>
      <c r="Y31" s="59" t="str">
        <f t="shared" si="3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31" s="60" t="str">
        <f t="shared" si="21"/>
        <v>&lt;&lt;&lt;&lt;&lt;34:#,35:#,36:#,37:#,38:#,39:####,</v>
      </c>
      <c r="AA31" s="60" t="str">
        <f t="shared" si="22"/>
        <v>34:#,Shop door status,35:#,Shop deadbolt status,36:#,Alarm mode,37:#,Security Level (soft, med, hard),38:#,Manual change in alarm mode,39:####,Shop Brightness (0 to ####),</v>
      </c>
      <c r="AB31" s="61" t="s">
        <v>49</v>
      </c>
      <c r="AC31" s="60" t="str">
        <f t="shared" si="23"/>
        <v>&gt;&gt;&gt;&gt;&gt;11:#,12:#,13:#,14:#,15:#,16:#,17:#,18:#,19:#,20:#,21:#,22:#,23:####,24:#,25:#,26:#,27:######,28:######,29:##,31:,32:,</v>
      </c>
      <c r="AD31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31" s="61" t="str">
        <f t="shared" si="25"/>
        <v>&lt;&lt;&lt;&lt;&lt;39:####,</v>
      </c>
      <c r="AF31" s="61" t="str">
        <f t="shared" si="26"/>
        <v>39:Shop Brightness (0 to ####),</v>
      </c>
      <c r="AG31" s="61" t="s">
        <v>49</v>
      </c>
      <c r="AH31" s="61" t="str">
        <f t="shared" si="27"/>
        <v>&gt;&gt;&gt;&gt;&gt;23:####,24:#,25:#,26:#,27:######,28:######,29:##,32:,</v>
      </c>
      <c r="AI31" s="61" t="str">
        <f t="shared" si="28"/>
        <v>23:####,Light Sensor trigger value,24:#,Night Light Enable,25:#,(ip address preset),26:#,Alarm Enable,27:######,Alarm Date,28:######,Alarm Time,29:##,Performance number,32:,,</v>
      </c>
      <c r="AJ31" s="51" t="str">
        <f t="shared" si="29"/>
        <v>&lt;&lt;&lt;&lt;&lt;39:####,</v>
      </c>
      <c r="AK31" s="51" t="str">
        <f t="shared" si="30"/>
        <v>39:####,Shop Brightness (0 to ####),</v>
      </c>
      <c r="AL31" s="61" t="s">
        <v>49</v>
      </c>
    </row>
    <row r="32" spans="1:55" s="51" customFormat="1" ht="15.75" customHeight="1" x14ac:dyDescent="0.25">
      <c r="A32" s="51">
        <v>30</v>
      </c>
      <c r="B32" s="51">
        <v>40</v>
      </c>
      <c r="C32" s="69" t="s">
        <v>41</v>
      </c>
      <c r="D32" s="65" t="s">
        <v>18</v>
      </c>
      <c r="E32" s="53" t="s">
        <v>10</v>
      </c>
      <c r="F32" s="53"/>
      <c r="G32" s="53"/>
      <c r="H32" s="54" t="str">
        <f t="shared" si="32"/>
        <v>40:###,</v>
      </c>
      <c r="I32" s="64" t="str">
        <f t="shared" si="33"/>
        <v>40:###,Shop Temp now (### F) *,</v>
      </c>
      <c r="J32" s="68" t="s">
        <v>15</v>
      </c>
      <c r="K32" s="54"/>
      <c r="L32" s="54"/>
      <c r="M32" s="55" t="str">
        <f t="shared" si="35"/>
        <v>40:###,</v>
      </c>
      <c r="N32" s="66" t="str">
        <f t="shared" si="36"/>
        <v>40:Shop Temp now (### F) *,</v>
      </c>
      <c r="O32" s="70" t="s">
        <v>17</v>
      </c>
      <c r="P32" s="56"/>
      <c r="Q32" s="56"/>
      <c r="R32" s="58" t="str">
        <f t="shared" ref="R32:R38" si="37">CONCATENATE(B32,":",C32,",")</f>
        <v>40:###,</v>
      </c>
      <c r="S32" s="58" t="str">
        <f t="shared" ref="S32:S38" si="38">CONCATENATE($R32,$D32,",")</f>
        <v>40:###,Shop Temp now (### F) *,</v>
      </c>
      <c r="T32" s="71" t="s">
        <v>43</v>
      </c>
      <c r="U32" s="51" t="s">
        <v>23</v>
      </c>
      <c r="X32" s="59" t="str">
        <f t="shared" si="31"/>
        <v>&gt;&gt;&gt;&gt;&gt;11:#,12:#,13:#,14:#,15:#,16:#,17:#,18:#,19:#,20:#,21:#,22:#,23:####,24:#,25:#,26:#,27:######,28:######,29:##,30:,31:,32:,</v>
      </c>
      <c r="Y32" s="59" t="str">
        <f t="shared" si="3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32" s="60" t="str">
        <f t="shared" si="21"/>
        <v>&lt;&lt;&lt;&lt;&lt;34:#,35:#,36:#,37:#,38:#,39:####,40:###,</v>
      </c>
      <c r="AA32" s="60" t="str">
        <f t="shared" si="22"/>
        <v>34:#,Shop door status,35:#,Shop deadbolt status,36:#,Alarm mode,37:#,Security Level (soft, med, hard),38:#,Manual change in alarm mode,39:####,Shop Brightness (0 to ####),40:###,Shop Temp now (### F) *,</v>
      </c>
      <c r="AB32" s="61" t="s">
        <v>49</v>
      </c>
      <c r="AC32" s="60" t="str">
        <f t="shared" si="23"/>
        <v>&gt;&gt;&gt;&gt;&gt;11:#,12:#,13:#,14:#,15:#,16:#,17:#,18:#,19:#,20:#,21:#,22:#,23:####,24:#,25:#,26:#,27:######,28:######,29:##,31:,32:,</v>
      </c>
      <c r="AD32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32" s="61" t="str">
        <f t="shared" si="25"/>
        <v>&lt;&lt;&lt;&lt;&lt;39:####,40:###,</v>
      </c>
      <c r="AF32" s="61" t="str">
        <f t="shared" si="26"/>
        <v>39:Shop Brightness (0 to ####),40:Shop Temp now (### F) *,</v>
      </c>
      <c r="AG32" s="61" t="s">
        <v>49</v>
      </c>
      <c r="AH32" s="61" t="str">
        <f t="shared" si="27"/>
        <v>&gt;&gt;&gt;&gt;&gt;23:####,24:#,25:#,26:#,27:######,28:######,29:##,32:,</v>
      </c>
      <c r="AI32" s="61" t="str">
        <f t="shared" si="28"/>
        <v>23:####,Light Sensor trigger value,24:#,Night Light Enable,25:#,(ip address preset),26:#,Alarm Enable,27:######,Alarm Date,28:######,Alarm Time,29:##,Performance number,32:,,</v>
      </c>
      <c r="AJ32" s="51" t="str">
        <f t="shared" si="29"/>
        <v>&lt;&lt;&lt;&lt;&lt;39:####,40:###,</v>
      </c>
      <c r="AK32" s="51" t="str">
        <f t="shared" si="30"/>
        <v>39:####,Shop Brightness (0 to ####),40:###,Shop Temp now (### F) *,</v>
      </c>
      <c r="AL32" s="61" t="s">
        <v>49</v>
      </c>
    </row>
    <row r="33" spans="1:38" s="51" customFormat="1" ht="15.75" customHeight="1" x14ac:dyDescent="0.25">
      <c r="A33" s="51">
        <v>31</v>
      </c>
      <c r="B33" s="51">
        <v>41</v>
      </c>
      <c r="C33" s="69" t="s">
        <v>41</v>
      </c>
      <c r="D33" s="65" t="s">
        <v>19</v>
      </c>
      <c r="E33" s="53" t="s">
        <v>10</v>
      </c>
      <c r="F33" s="53"/>
      <c r="G33" s="53"/>
      <c r="H33" s="54" t="str">
        <f t="shared" si="32"/>
        <v>41:###,</v>
      </c>
      <c r="I33" s="64" t="str">
        <f t="shared" si="33"/>
        <v>41:###,Shop Humidity (### %) *,</v>
      </c>
      <c r="J33" s="68" t="s">
        <v>15</v>
      </c>
      <c r="K33" s="54"/>
      <c r="L33" s="54"/>
      <c r="M33" s="55" t="str">
        <f t="shared" si="35"/>
        <v>41:###,</v>
      </c>
      <c r="N33" s="66" t="str">
        <f t="shared" si="36"/>
        <v>41:Shop Humidity (### %) *,</v>
      </c>
      <c r="O33" s="70" t="s">
        <v>17</v>
      </c>
      <c r="P33" s="56"/>
      <c r="Q33" s="56"/>
      <c r="R33" s="58" t="str">
        <f t="shared" si="37"/>
        <v>41:###,</v>
      </c>
      <c r="S33" s="58" t="str">
        <f t="shared" si="38"/>
        <v>41:###,Shop Humidity (### %) *,</v>
      </c>
      <c r="T33" s="71" t="s">
        <v>43</v>
      </c>
      <c r="U33" s="51" t="s">
        <v>23</v>
      </c>
      <c r="X33" s="59" t="str">
        <f t="shared" si="31"/>
        <v>&gt;&gt;&gt;&gt;&gt;11:#,12:#,13:#,14:#,15:#,16:#,17:#,18:#,19:#,20:#,21:#,22:#,23:####,24:#,25:#,26:#,27:######,28:######,29:##,30:,31:,32:,</v>
      </c>
      <c r="Y33" s="59" t="str">
        <f t="shared" si="3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33" s="60" t="str">
        <f t="shared" si="21"/>
        <v>&lt;&lt;&lt;&lt;&lt;34:#,35:#,36:#,37:#,38:#,39:####,40:###,41:###,</v>
      </c>
      <c r="AA33" s="60" t="str">
        <f t="shared" si="22"/>
        <v>34:#,Shop door status,35:#,Shop deadbolt status,36:#,Alarm mode,37:#,Security Level (soft, med, hard),38:#,Manual change in alarm mode,39:####,Shop Brightness (0 to ####),40:###,Shop Temp now (### F) *,41:###,Shop Humidity (### %) *,</v>
      </c>
      <c r="AB33" s="61" t="s">
        <v>49</v>
      </c>
      <c r="AC33" s="60" t="str">
        <f t="shared" si="23"/>
        <v>&gt;&gt;&gt;&gt;&gt;11:#,12:#,13:#,14:#,15:#,16:#,17:#,18:#,19:#,20:#,21:#,22:#,23:####,24:#,25:#,26:#,27:######,28:######,29:##,31:,32:,</v>
      </c>
      <c r="AD33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33" s="61" t="str">
        <f t="shared" si="25"/>
        <v>&lt;&lt;&lt;&lt;&lt;39:####,40:###,41:###,</v>
      </c>
      <c r="AF33" s="61" t="str">
        <f t="shared" si="26"/>
        <v>39:Shop Brightness (0 to ####),40:Shop Temp now (### F) *,41:Shop Humidity (### %) *,</v>
      </c>
      <c r="AG33" s="61" t="s">
        <v>49</v>
      </c>
      <c r="AH33" s="61" t="str">
        <f t="shared" si="27"/>
        <v>&gt;&gt;&gt;&gt;&gt;23:####,24:#,25:#,26:#,27:######,28:######,29:##,32:,</v>
      </c>
      <c r="AI33" s="61" t="str">
        <f t="shared" si="28"/>
        <v>23:####,Light Sensor trigger value,24:#,Night Light Enable,25:#,(ip address preset),26:#,Alarm Enable,27:######,Alarm Date,28:######,Alarm Time,29:##,Performance number,32:,,</v>
      </c>
      <c r="AJ33" s="51" t="str">
        <f t="shared" si="29"/>
        <v>&lt;&lt;&lt;&lt;&lt;39:####,40:###,41:###,</v>
      </c>
      <c r="AK33" s="51" t="str">
        <f t="shared" si="30"/>
        <v>39:####,Shop Brightness (0 to ####),40:###,Shop Temp now (### F) *,41:###,Shop Humidity (### %) *,</v>
      </c>
      <c r="AL33" s="61" t="s">
        <v>49</v>
      </c>
    </row>
    <row r="34" spans="1:38" s="51" customFormat="1" ht="15.75" customHeight="1" x14ac:dyDescent="0.25">
      <c r="A34" s="51">
        <v>32</v>
      </c>
      <c r="B34" s="51">
        <v>42</v>
      </c>
      <c r="C34" s="69" t="s">
        <v>41</v>
      </c>
      <c r="D34" s="65" t="s">
        <v>20</v>
      </c>
      <c r="E34" s="53" t="s">
        <v>21</v>
      </c>
      <c r="F34" s="53"/>
      <c r="G34" s="53"/>
      <c r="H34" s="54" t="str">
        <f t="shared" si="32"/>
        <v>42:###,</v>
      </c>
      <c r="I34" s="64" t="str">
        <f t="shared" si="33"/>
        <v>42:###,Shop Heat Index (### F) *,</v>
      </c>
      <c r="J34" s="68" t="s">
        <v>15</v>
      </c>
      <c r="K34" s="54"/>
      <c r="L34" s="54"/>
      <c r="M34" s="55" t="str">
        <f t="shared" si="35"/>
        <v>42:###,</v>
      </c>
      <c r="N34" s="66" t="str">
        <f t="shared" si="36"/>
        <v>42:Shop Heat Index (### F) *,</v>
      </c>
      <c r="O34" s="70" t="s">
        <v>22</v>
      </c>
      <c r="P34" s="56"/>
      <c r="Q34" s="56"/>
      <c r="R34" s="58" t="str">
        <f t="shared" si="37"/>
        <v>42:###,</v>
      </c>
      <c r="S34" s="58" t="str">
        <f t="shared" si="38"/>
        <v>42:###,Shop Heat Index (### F) *,</v>
      </c>
      <c r="T34" s="71" t="s">
        <v>43</v>
      </c>
      <c r="U34" s="51" t="s">
        <v>23</v>
      </c>
      <c r="X34" s="59" t="str">
        <f t="shared" si="31"/>
        <v>&gt;&gt;&gt;&gt;&gt;11:#,12:#,13:#,14:#,15:#,16:#,17:#,18:#,19:#,20:#,21:#,22:#,23:####,24:#,25:#,26:#,27:######,28:######,29:##,30:,31:,32:,</v>
      </c>
      <c r="Y34" s="59" t="str">
        <f t="shared" si="3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34" s="60" t="str">
        <f t="shared" si="21"/>
        <v>&lt;&lt;&lt;&lt;&lt;34:#,35:#,36:#,37:#,38:#,39:####,40:###,41:###,42:###,</v>
      </c>
      <c r="AA34" s="60" t="str">
        <f t="shared" si="22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</v>
      </c>
      <c r="AB34" s="61" t="s">
        <v>49</v>
      </c>
      <c r="AC34" s="60" t="str">
        <f t="shared" si="23"/>
        <v>&gt;&gt;&gt;&gt;&gt;11:#,12:#,13:#,14:#,15:#,16:#,17:#,18:#,19:#,20:#,21:#,22:#,23:####,24:#,25:#,26:#,27:######,28:######,29:##,31:,32:,</v>
      </c>
      <c r="AD34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34" s="61" t="str">
        <f t="shared" si="25"/>
        <v>&lt;&lt;&lt;&lt;&lt;39:####,40:###,41:###,42:###,</v>
      </c>
      <c r="AF34" s="61" t="str">
        <f t="shared" si="26"/>
        <v>39:Shop Brightness (0 to ####),40:Shop Temp now (### F) *,41:Shop Humidity (### %) *,42:Shop Heat Index (### F) *,</v>
      </c>
      <c r="AG34" s="61" t="s">
        <v>49</v>
      </c>
      <c r="AH34" s="61" t="str">
        <f t="shared" si="27"/>
        <v>&gt;&gt;&gt;&gt;&gt;23:####,24:#,25:#,26:#,27:######,28:######,29:##,32:,</v>
      </c>
      <c r="AI34" s="61" t="str">
        <f t="shared" si="28"/>
        <v>23:####,Light Sensor trigger value,24:#,Night Light Enable,25:#,(ip address preset),26:#,Alarm Enable,27:######,Alarm Date,28:######,Alarm Time,29:##,Performance number,32:,,</v>
      </c>
      <c r="AJ34" s="51" t="str">
        <f t="shared" si="29"/>
        <v>&lt;&lt;&lt;&lt;&lt;39:####,40:###,41:###,42:###,</v>
      </c>
      <c r="AK34" s="51" t="str">
        <f t="shared" si="30"/>
        <v>39:####,Shop Brightness (0 to ####),40:###,Shop Temp now (### F) *,41:###,Shop Humidity (### %) *,42:###,Shop Heat Index (### F) *,</v>
      </c>
      <c r="AL34" s="61" t="s">
        <v>49</v>
      </c>
    </row>
    <row r="35" spans="1:38" s="51" customFormat="1" ht="15.75" customHeight="1" x14ac:dyDescent="0.25">
      <c r="A35" s="51">
        <v>33</v>
      </c>
      <c r="B35" s="51">
        <v>43</v>
      </c>
      <c r="C35" s="69" t="s">
        <v>42</v>
      </c>
      <c r="D35" s="65" t="s">
        <v>24</v>
      </c>
      <c r="E35" s="53" t="s">
        <v>21</v>
      </c>
      <c r="F35" s="53"/>
      <c r="G35" s="53"/>
      <c r="H35" s="54" t="str">
        <f t="shared" si="32"/>
        <v>43:####,</v>
      </c>
      <c r="I35" s="64" t="str">
        <f t="shared" si="33"/>
        <v>43:####,Motion@base of stairs,</v>
      </c>
      <c r="J35" s="68" t="s">
        <v>11</v>
      </c>
      <c r="K35" s="54"/>
      <c r="L35" s="54"/>
      <c r="M35" s="55" t="str">
        <f t="shared" si="35"/>
        <v>43:####,</v>
      </c>
      <c r="N35" s="66" t="str">
        <f t="shared" si="36"/>
        <v>43:Motion@base of stairs,</v>
      </c>
      <c r="O35" s="70" t="s">
        <v>17</v>
      </c>
      <c r="P35" s="56"/>
      <c r="Q35" s="56"/>
      <c r="R35" s="58" t="str">
        <f t="shared" si="37"/>
        <v>43:####,</v>
      </c>
      <c r="S35" s="58" t="str">
        <f t="shared" si="38"/>
        <v>43:####,Motion@base of stairs,</v>
      </c>
      <c r="T35" s="71" t="s">
        <v>43</v>
      </c>
      <c r="U35" s="51" t="s">
        <v>51</v>
      </c>
      <c r="X35" s="59" t="str">
        <f t="shared" si="31"/>
        <v>&gt;&gt;&gt;&gt;&gt;11:#,12:#,13:#,14:#,15:#,16:#,17:#,18:#,19:#,20:#,21:#,22:#,23:####,24:#,25:#,26:#,27:######,28:######,29:##,30:,31:,32:,</v>
      </c>
      <c r="Y35" s="59" t="str">
        <f t="shared" si="3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35" s="60" t="str">
        <f t="shared" si="21"/>
        <v>&lt;&lt;&lt;&lt;&lt;34:#,35:#,36:#,37:#,38:#,39:####,40:###,41:###,42:###,43:####,</v>
      </c>
      <c r="AA35" s="60" t="str">
        <f t="shared" si="22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</v>
      </c>
      <c r="AB35" s="61" t="s">
        <v>49</v>
      </c>
      <c r="AC35" s="60" t="str">
        <f t="shared" si="23"/>
        <v>&gt;&gt;&gt;&gt;&gt;11:#,12:#,13:#,14:#,15:#,16:#,17:#,18:#,19:#,20:#,21:#,22:#,23:####,24:#,25:#,26:#,27:######,28:######,29:##,31:,32:,</v>
      </c>
      <c r="AD35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35" s="61" t="str">
        <f t="shared" si="25"/>
        <v>&lt;&lt;&lt;&lt;&lt;39:####,40:###,41:###,42:###,43:####,</v>
      </c>
      <c r="AF35" s="61" t="str">
        <f t="shared" si="26"/>
        <v>39:Shop Brightness (0 to ####),40:Shop Temp now (### F) *,41:Shop Humidity (### %) *,42:Shop Heat Index (### F) *,43:Motion@base of stairs,</v>
      </c>
      <c r="AG35" s="61" t="s">
        <v>49</v>
      </c>
      <c r="AH35" s="61" t="str">
        <f t="shared" si="27"/>
        <v>&gt;&gt;&gt;&gt;&gt;23:####,24:#,25:#,26:#,27:######,28:######,29:##,32:,</v>
      </c>
      <c r="AI35" s="61" t="str">
        <f t="shared" si="28"/>
        <v>23:####,Light Sensor trigger value,24:#,Night Light Enable,25:#,(ip address preset),26:#,Alarm Enable,27:######,Alarm Date,28:######,Alarm Time,29:##,Performance number,32:,,</v>
      </c>
      <c r="AJ35" s="51" t="str">
        <f t="shared" si="29"/>
        <v>&lt;&lt;&lt;&lt;&lt;39:####,40:###,41:###,42:###,43:####,</v>
      </c>
      <c r="AK35" s="51" t="str">
        <f t="shared" si="30"/>
        <v>39:####,Shop Brightness (0 to ####),40:###,Shop Temp now (### F) *,41:###,Shop Humidity (### %) *,42:###,Shop Heat Index (### F) *,43:####,Motion@base of stairs,</v>
      </c>
      <c r="AL35" s="61" t="s">
        <v>49</v>
      </c>
    </row>
    <row r="36" spans="1:38" s="51" customFormat="1" ht="15.75" customHeight="1" x14ac:dyDescent="0.25">
      <c r="A36" s="51">
        <v>34</v>
      </c>
      <c r="B36" s="51">
        <v>44</v>
      </c>
      <c r="C36" s="69" t="s">
        <v>42</v>
      </c>
      <c r="D36" s="65" t="s">
        <v>25</v>
      </c>
      <c r="E36" s="53" t="s">
        <v>21</v>
      </c>
      <c r="F36" s="53"/>
      <c r="G36" s="53"/>
      <c r="H36" s="54" t="str">
        <f t="shared" si="32"/>
        <v>44:####,</v>
      </c>
      <c r="I36" s="64" t="str">
        <f t="shared" si="33"/>
        <v>44:####,Motion@top of stairs,</v>
      </c>
      <c r="J36" s="68" t="s">
        <v>11</v>
      </c>
      <c r="K36" s="54"/>
      <c r="L36" s="54"/>
      <c r="M36" s="55" t="str">
        <f t="shared" si="35"/>
        <v>44:####,</v>
      </c>
      <c r="N36" s="66" t="str">
        <f t="shared" si="36"/>
        <v>44:Motion@top of stairs,</v>
      </c>
      <c r="O36" s="70" t="s">
        <v>17</v>
      </c>
      <c r="P36" s="56"/>
      <c r="Q36" s="56"/>
      <c r="R36" s="58" t="str">
        <f t="shared" si="37"/>
        <v>44:####,</v>
      </c>
      <c r="S36" s="58" t="str">
        <f t="shared" si="38"/>
        <v>44:####,Motion@top of stairs,</v>
      </c>
      <c r="T36" s="71" t="s">
        <v>43</v>
      </c>
      <c r="U36" s="51" t="s">
        <v>52</v>
      </c>
      <c r="X36" s="59" t="str">
        <f t="shared" si="31"/>
        <v>&gt;&gt;&gt;&gt;&gt;11:#,12:#,13:#,14:#,15:#,16:#,17:#,18:#,19:#,20:#,21:#,22:#,23:####,24:#,25:#,26:#,27:######,28:######,29:##,30:,31:,32:,</v>
      </c>
      <c r="Y36" s="59" t="str">
        <f t="shared" si="3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36" s="60" t="str">
        <f t="shared" si="21"/>
        <v>&lt;&lt;&lt;&lt;&lt;34:#,35:#,36:#,37:#,38:#,39:####,40:###,41:###,42:###,43:####,44:####,</v>
      </c>
      <c r="AA36" s="60" t="str">
        <f t="shared" si="22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</v>
      </c>
      <c r="AB36" s="61" t="s">
        <v>49</v>
      </c>
      <c r="AC36" s="60" t="str">
        <f t="shared" si="23"/>
        <v>&gt;&gt;&gt;&gt;&gt;11:#,12:#,13:#,14:#,15:#,16:#,17:#,18:#,19:#,20:#,21:#,22:#,23:####,24:#,25:#,26:#,27:######,28:######,29:##,31:,32:,</v>
      </c>
      <c r="AD36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36" s="61" t="str">
        <f t="shared" si="25"/>
        <v>&lt;&lt;&lt;&lt;&lt;39:####,40:###,41:###,42:###,43:####,44:####,</v>
      </c>
      <c r="AF36" s="61" t="str">
        <f t="shared" si="26"/>
        <v>39:Shop Brightness (0 to ####),40:Shop Temp now (### F) *,41:Shop Humidity (### %) *,42:Shop Heat Index (### F) *,43:Motion@base of stairs,44:Motion@top of stairs,</v>
      </c>
      <c r="AG36" s="61" t="s">
        <v>49</v>
      </c>
      <c r="AH36" s="61" t="str">
        <f t="shared" si="27"/>
        <v>&gt;&gt;&gt;&gt;&gt;23:####,24:#,25:#,26:#,27:######,28:######,29:##,32:,</v>
      </c>
      <c r="AI36" s="61" t="str">
        <f t="shared" si="28"/>
        <v>23:####,Light Sensor trigger value,24:#,Night Light Enable,25:#,(ip address preset),26:#,Alarm Enable,27:######,Alarm Date,28:######,Alarm Time,29:##,Performance number,32:,,</v>
      </c>
      <c r="AJ36" s="51" t="str">
        <f t="shared" si="29"/>
        <v>&lt;&lt;&lt;&lt;&lt;39:####,40:###,41:###,42:###,43:####,44:####,</v>
      </c>
      <c r="AK36" s="51" t="str">
        <f t="shared" si="30"/>
        <v>39:####,Shop Brightness (0 to ####),40:###,Shop Temp now (### F) *,41:###,Shop Humidity (### %) *,42:###,Shop Heat Index (### F) *,43:####,Motion@base of stairs,44:####,Motion@top of stairs,</v>
      </c>
      <c r="AL36" s="61" t="s">
        <v>49</v>
      </c>
    </row>
    <row r="37" spans="1:38" s="51" customFormat="1" ht="15.75" customHeight="1" x14ac:dyDescent="0.25">
      <c r="A37" s="51">
        <v>35</v>
      </c>
      <c r="B37" s="51">
        <v>45</v>
      </c>
      <c r="C37" s="69" t="s">
        <v>42</v>
      </c>
      <c r="D37" s="65" t="s">
        <v>26</v>
      </c>
      <c r="E37" s="53" t="s">
        <v>21</v>
      </c>
      <c r="F37" s="53"/>
      <c r="G37" s="53"/>
      <c r="H37" s="54" t="str">
        <f t="shared" si="32"/>
        <v>45:####,</v>
      </c>
      <c r="I37" s="64" t="str">
        <f t="shared" si="33"/>
        <v>45:####,Motion@garage door,</v>
      </c>
      <c r="J37" s="68" t="s">
        <v>11</v>
      </c>
      <c r="K37" s="54"/>
      <c r="L37" s="54"/>
      <c r="M37" s="55" t="str">
        <f t="shared" si="35"/>
        <v>45:####,</v>
      </c>
      <c r="N37" s="66" t="str">
        <f t="shared" si="36"/>
        <v>45:Motion@garage door,</v>
      </c>
      <c r="O37" s="70" t="s">
        <v>17</v>
      </c>
      <c r="P37" s="56"/>
      <c r="Q37" s="56"/>
      <c r="R37" s="58" t="str">
        <f t="shared" si="37"/>
        <v>45:####,</v>
      </c>
      <c r="S37" s="58" t="str">
        <f t="shared" si="38"/>
        <v>45:####,Motion@garage door,</v>
      </c>
      <c r="T37" s="71" t="s">
        <v>43</v>
      </c>
      <c r="U37" s="51" t="s">
        <v>53</v>
      </c>
      <c r="X37" s="59" t="str">
        <f t="shared" ref="X37:X44" si="39">CONCATENATE(X36,F37)</f>
        <v>&gt;&gt;&gt;&gt;&gt;11:#,12:#,13:#,14:#,15:#,16:#,17:#,18:#,19:#,20:#,21:#,22:#,23:####,24:#,25:#,26:#,27:######,28:######,29:##,30:,31:,32:,</v>
      </c>
      <c r="Y37" s="59" t="str">
        <f t="shared" si="3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37" s="60" t="str">
        <f t="shared" si="21"/>
        <v>&lt;&lt;&lt;&lt;&lt;34:#,35:#,36:#,37:#,38:#,39:####,40:###,41:###,42:###,43:####,44:####,45:####,</v>
      </c>
      <c r="AA37" s="60" t="str">
        <f t="shared" si="22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</v>
      </c>
      <c r="AB37" s="61" t="s">
        <v>49</v>
      </c>
      <c r="AC37" s="60" t="str">
        <f t="shared" si="23"/>
        <v>&gt;&gt;&gt;&gt;&gt;11:#,12:#,13:#,14:#,15:#,16:#,17:#,18:#,19:#,20:#,21:#,22:#,23:####,24:#,25:#,26:#,27:######,28:######,29:##,31:,32:,</v>
      </c>
      <c r="AD37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37" s="61" t="str">
        <f t="shared" si="25"/>
        <v>&lt;&lt;&lt;&lt;&lt;39:####,40:###,41:###,42:###,43:####,44:####,45:####,</v>
      </c>
      <c r="AF37" s="61" t="str">
        <f t="shared" si="26"/>
        <v>39:Shop Brightness (0 to ####),40:Shop Temp now (### F) *,41:Shop Humidity (### %) *,42:Shop Heat Index (### F) *,43:Motion@base of stairs,44:Motion@top of stairs,45:Motion@garage door,</v>
      </c>
      <c r="AG37" s="61" t="s">
        <v>49</v>
      </c>
      <c r="AH37" s="61" t="str">
        <f t="shared" si="27"/>
        <v>&gt;&gt;&gt;&gt;&gt;23:####,24:#,25:#,26:#,27:######,28:######,29:##,32:,</v>
      </c>
      <c r="AI37" s="61" t="str">
        <f t="shared" si="28"/>
        <v>23:####,Light Sensor trigger value,24:#,Night Light Enable,25:#,(ip address preset),26:#,Alarm Enable,27:######,Alarm Date,28:######,Alarm Time,29:##,Performance number,32:,,</v>
      </c>
      <c r="AJ37" s="51" t="str">
        <f t="shared" si="29"/>
        <v>&lt;&lt;&lt;&lt;&lt;39:####,40:###,41:###,42:###,43:####,44:####,45:####,</v>
      </c>
      <c r="AK37" s="51" t="str">
        <f t="shared" si="30"/>
        <v>39:####,Shop Brightness (0 to ####),40:###,Shop Temp now (### F) *,41:###,Shop Humidity (### %) *,42:###,Shop Heat Index (### F) *,43:####,Motion@base of stairs,44:####,Motion@top of stairs,45:####,Motion@garage door,</v>
      </c>
      <c r="AL37" s="61" t="s">
        <v>49</v>
      </c>
    </row>
    <row r="38" spans="1:38" s="51" customFormat="1" ht="15.75" customHeight="1" x14ac:dyDescent="0.25">
      <c r="A38" s="51">
        <v>36</v>
      </c>
      <c r="B38" s="51">
        <v>46</v>
      </c>
      <c r="C38" s="69" t="s">
        <v>42</v>
      </c>
      <c r="D38" s="65" t="s">
        <v>27</v>
      </c>
      <c r="E38" s="53" t="s">
        <v>21</v>
      </c>
      <c r="F38" s="53"/>
      <c r="G38" s="53"/>
      <c r="H38" s="54" t="str">
        <f t="shared" si="32"/>
        <v>46:####,</v>
      </c>
      <c r="I38" s="64" t="str">
        <f t="shared" si="33"/>
        <v>46:####,Motion@windows,</v>
      </c>
      <c r="J38" s="68" t="s">
        <v>11</v>
      </c>
      <c r="K38" s="54"/>
      <c r="L38" s="54"/>
      <c r="M38" s="55" t="str">
        <f t="shared" si="35"/>
        <v>46:####,</v>
      </c>
      <c r="N38" s="66" t="str">
        <f t="shared" si="36"/>
        <v>46:Motion@windows,</v>
      </c>
      <c r="O38" s="70" t="s">
        <v>17</v>
      </c>
      <c r="P38" s="56"/>
      <c r="Q38" s="56"/>
      <c r="R38" s="58" t="str">
        <f t="shared" si="37"/>
        <v>46:####,</v>
      </c>
      <c r="S38" s="58" t="str">
        <f t="shared" si="38"/>
        <v>46:####,Motion@windows,</v>
      </c>
      <c r="T38" s="71" t="s">
        <v>43</v>
      </c>
      <c r="U38" s="51" t="s">
        <v>54</v>
      </c>
      <c r="X38" s="59" t="str">
        <f t="shared" si="39"/>
        <v>&gt;&gt;&gt;&gt;&gt;11:#,12:#,13:#,14:#,15:#,16:#,17:#,18:#,19:#,20:#,21:#,22:#,23:####,24:#,25:#,26:#,27:######,28:######,29:##,30:,31:,32:,</v>
      </c>
      <c r="Y38" s="59" t="str">
        <f t="shared" si="3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38" s="60" t="str">
        <f t="shared" si="21"/>
        <v>&lt;&lt;&lt;&lt;&lt;34:#,35:#,36:#,37:#,38:#,39:####,40:###,41:###,42:###,43:####,44:####,45:####,46:####,</v>
      </c>
      <c r="AA38" s="60" t="str">
        <f t="shared" si="22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</v>
      </c>
      <c r="AB38" s="61" t="s">
        <v>49</v>
      </c>
      <c r="AC38" s="60" t="str">
        <f t="shared" si="23"/>
        <v>&gt;&gt;&gt;&gt;&gt;11:#,12:#,13:#,14:#,15:#,16:#,17:#,18:#,19:#,20:#,21:#,22:#,23:####,24:#,25:#,26:#,27:######,28:######,29:##,31:,32:,</v>
      </c>
      <c r="AD38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38" s="61" t="str">
        <f t="shared" si="25"/>
        <v>&lt;&lt;&lt;&lt;&lt;39:####,40:###,41:###,42:###,43:####,44:####,45:####,46:####,</v>
      </c>
      <c r="AF38" s="61" t="str">
        <f t="shared" si="26"/>
        <v>39:Shop Brightness (0 to ####),40:Shop Temp now (### F) *,41:Shop Humidity (### %) *,42:Shop Heat Index (### F) *,43:Motion@base of stairs,44:Motion@top of stairs,45:Motion@garage door,46:Motion@windows,</v>
      </c>
      <c r="AG38" s="61" t="s">
        <v>49</v>
      </c>
      <c r="AH38" s="61" t="str">
        <f t="shared" si="27"/>
        <v>&gt;&gt;&gt;&gt;&gt;23:####,24:#,25:#,26:#,27:######,28:######,29:##,32:,</v>
      </c>
      <c r="AI38" s="61" t="str">
        <f t="shared" si="28"/>
        <v>23:####,Light Sensor trigger value,24:#,Night Light Enable,25:#,(ip address preset),26:#,Alarm Enable,27:######,Alarm Date,28:######,Alarm Time,29:##,Performance number,32:,,</v>
      </c>
      <c r="AJ38" s="51" t="str">
        <f t="shared" si="29"/>
        <v>&lt;&lt;&lt;&lt;&lt;39:####,40:###,41:###,42:###,43:####,44:####,45:####,46:####,</v>
      </c>
      <c r="AK38" s="51" t="str">
        <f t="shared" si="30"/>
        <v>39:####,Shop Brightness (0 to ####),40:###,Shop Temp now (### F) *,41:###,Shop Humidity (### %) *,42:###,Shop Heat Index (### F) *,43:####,Motion@base of stairs,44:####,Motion@top of stairs,45:####,Motion@garage door,46:####,Motion@windows,</v>
      </c>
      <c r="AL38" s="61" t="s">
        <v>49</v>
      </c>
    </row>
    <row r="39" spans="1:38" s="51" customFormat="1" ht="15.75" customHeight="1" x14ac:dyDescent="0.25">
      <c r="A39" s="51">
        <v>37</v>
      </c>
      <c r="B39" s="51">
        <v>47</v>
      </c>
      <c r="C39" s="69" t="s">
        <v>41</v>
      </c>
      <c r="D39" s="65" t="s">
        <v>28</v>
      </c>
      <c r="E39" s="53" t="s">
        <v>29</v>
      </c>
      <c r="F39" s="53"/>
      <c r="G39" s="53"/>
      <c r="H39" s="54" t="str">
        <f t="shared" si="32"/>
        <v>47:###,</v>
      </c>
      <c r="I39" s="64" t="str">
        <f t="shared" si="33"/>
        <v>47:###,ShopTempDayHigh (### F),</v>
      </c>
      <c r="J39" s="68" t="s">
        <v>15</v>
      </c>
      <c r="K39" s="54"/>
      <c r="L39" s="54"/>
      <c r="M39" s="55" t="str">
        <f t="shared" si="35"/>
        <v>47:###,</v>
      </c>
      <c r="N39" s="66" t="str">
        <f t="shared" si="36"/>
        <v>47:ShopTempDayHigh (### F),</v>
      </c>
      <c r="O39" s="70" t="s">
        <v>22</v>
      </c>
      <c r="P39" s="56"/>
      <c r="Q39" s="56"/>
      <c r="R39" s="57"/>
      <c r="S39" s="58"/>
      <c r="T39" s="57" t="s">
        <v>1</v>
      </c>
      <c r="X39" s="59" t="str">
        <f t="shared" si="39"/>
        <v>&gt;&gt;&gt;&gt;&gt;11:#,12:#,13:#,14:#,15:#,16:#,17:#,18:#,19:#,20:#,21:#,22:#,23:####,24:#,25:#,26:#,27:######,28:######,29:##,30:,31:,32:,</v>
      </c>
      <c r="Y39" s="59" t="str">
        <f t="shared" si="3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39" s="60" t="str">
        <f t="shared" si="21"/>
        <v>&lt;&lt;&lt;&lt;&lt;34:#,35:#,36:#,37:#,38:#,39:####,40:###,41:###,42:###,43:####,44:####,45:####,46:####,47:###,</v>
      </c>
      <c r="AA39" s="60" t="str">
        <f t="shared" si="22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</v>
      </c>
      <c r="AB39" s="61" t="s">
        <v>49</v>
      </c>
      <c r="AC39" s="60" t="str">
        <f t="shared" si="23"/>
        <v>&gt;&gt;&gt;&gt;&gt;11:#,12:#,13:#,14:#,15:#,16:#,17:#,18:#,19:#,20:#,21:#,22:#,23:####,24:#,25:#,26:#,27:######,28:######,29:##,31:,32:,</v>
      </c>
      <c r="AD39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39" s="61" t="str">
        <f t="shared" si="25"/>
        <v>&lt;&lt;&lt;&lt;&lt;39:####,40:###,41:###,42:###,43:####,44:####,45:####,46:####,47:###,</v>
      </c>
      <c r="AF39" s="61" t="str">
        <f t="shared" si="26"/>
        <v>39:Shop Brightness (0 to ####),40:Shop Temp now (### F) *,41:Shop Humidity (### %) *,42:Shop Heat Index (### F) *,43:Motion@base of stairs,44:Motion@top of stairs,45:Motion@garage door,46:Motion@windows,47:ShopTempDayHigh (### F),</v>
      </c>
      <c r="AG39" s="61" t="s">
        <v>49</v>
      </c>
      <c r="AH39" s="61" t="str">
        <f t="shared" si="27"/>
        <v>&gt;&gt;&gt;&gt;&gt;23:####,24:#,25:#,26:#,27:######,28:######,29:##,32:,</v>
      </c>
      <c r="AI39" s="61" t="str">
        <f t="shared" si="28"/>
        <v>23:####,Light Sensor trigger value,24:#,Night Light Enable,25:#,(ip address preset),26:#,Alarm Enable,27:######,Alarm Date,28:######,Alarm Time,29:##,Performance number,32:,,</v>
      </c>
      <c r="AJ39" s="51" t="str">
        <f t="shared" si="29"/>
        <v>&lt;&lt;&lt;&lt;&lt;39:####,40:###,41:###,42:###,43:####,44:####,45:####,46:####,</v>
      </c>
      <c r="AK39" s="51" t="str">
        <f t="shared" si="30"/>
        <v>39:####,Shop Brightness (0 to ####),40:###,Shop Temp now (### F) *,41:###,Shop Humidity (### %) *,42:###,Shop Heat Index (### F) *,43:####,Motion@base of stairs,44:####,Motion@top of stairs,45:####,Motion@garage door,46:####,Motion@windows,</v>
      </c>
      <c r="AL39" s="61" t="s">
        <v>49</v>
      </c>
    </row>
    <row r="40" spans="1:38" s="51" customFormat="1" ht="15.75" customHeight="1" x14ac:dyDescent="0.25">
      <c r="A40" s="51">
        <v>38</v>
      </c>
      <c r="B40" s="51">
        <v>48</v>
      </c>
      <c r="C40" s="69" t="s">
        <v>41</v>
      </c>
      <c r="D40" s="65" t="s">
        <v>30</v>
      </c>
      <c r="E40" s="53" t="s">
        <v>29</v>
      </c>
      <c r="F40" s="53"/>
      <c r="G40" s="53"/>
      <c r="H40" s="54" t="str">
        <f t="shared" si="32"/>
        <v>48:###,</v>
      </c>
      <c r="I40" s="64" t="str">
        <f t="shared" si="33"/>
        <v>48:###,ShopTempDayLow (### F),</v>
      </c>
      <c r="J40" s="68" t="s">
        <v>15</v>
      </c>
      <c r="K40" s="54"/>
      <c r="L40" s="54"/>
      <c r="M40" s="55" t="str">
        <f t="shared" si="35"/>
        <v>48:###,</v>
      </c>
      <c r="N40" s="66" t="str">
        <f t="shared" si="36"/>
        <v>48:ShopTempDayLow (### F),</v>
      </c>
      <c r="O40" s="70" t="s">
        <v>22</v>
      </c>
      <c r="P40" s="56"/>
      <c r="Q40" s="56"/>
      <c r="R40" s="57"/>
      <c r="S40" s="58"/>
      <c r="T40" s="57" t="s">
        <v>1</v>
      </c>
      <c r="X40" s="59" t="str">
        <f t="shared" si="39"/>
        <v>&gt;&gt;&gt;&gt;&gt;11:#,12:#,13:#,14:#,15:#,16:#,17:#,18:#,19:#,20:#,21:#,22:#,23:####,24:#,25:#,26:#,27:######,28:######,29:##,30:,31:,32:,</v>
      </c>
      <c r="Y40" s="59" t="str">
        <f t="shared" si="3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40" s="60" t="str">
        <f t="shared" si="21"/>
        <v>&lt;&lt;&lt;&lt;&lt;34:#,35:#,36:#,37:#,38:#,39:####,40:###,41:###,42:###,43:####,44:####,45:####,46:####,47:###,48:###,</v>
      </c>
      <c r="AA40" s="60" t="str">
        <f t="shared" si="22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F),48:###,ShopTempDayLow (### F),</v>
      </c>
      <c r="AB40" s="61" t="s">
        <v>49</v>
      </c>
      <c r="AC40" s="60" t="str">
        <f t="shared" si="23"/>
        <v>&gt;&gt;&gt;&gt;&gt;11:#,12:#,13:#,14:#,15:#,16:#,17:#,18:#,19:#,20:#,21:#,22:#,23:####,24:#,25:#,26:#,27:######,28:######,29:##,31:,32:,</v>
      </c>
      <c r="AD40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40" s="61" t="str">
        <f t="shared" si="25"/>
        <v>&lt;&lt;&lt;&lt;&lt;39:####,40:###,41:###,42:###,43:####,44:####,45:####,46:####,47:###,48:###,</v>
      </c>
      <c r="AF40" s="61" t="str">
        <f t="shared" si="26"/>
        <v>39:Shop Brightness (0 to ####),40:Shop Temp now (### F) *,41:Shop Humidity (### %) *,42:Shop Heat Index (### F) *,43:Motion@base of stairs,44:Motion@top of stairs,45:Motion@garage door,46:Motion@windows,47:ShopTempDayHigh (### F),48:ShopTempDayLow (### F),</v>
      </c>
      <c r="AG40" s="61" t="s">
        <v>49</v>
      </c>
      <c r="AH40" s="61" t="str">
        <f t="shared" si="27"/>
        <v>&gt;&gt;&gt;&gt;&gt;23:####,24:#,25:#,26:#,27:######,28:######,29:##,32:,</v>
      </c>
      <c r="AI40" s="61" t="str">
        <f t="shared" si="28"/>
        <v>23:####,Light Sensor trigger value,24:#,Night Light Enable,25:#,(ip address preset),26:#,Alarm Enable,27:######,Alarm Date,28:######,Alarm Time,29:##,Performance number,32:,,</v>
      </c>
      <c r="AJ40" s="51" t="str">
        <f t="shared" si="29"/>
        <v>&lt;&lt;&lt;&lt;&lt;39:####,40:###,41:###,42:###,43:####,44:####,45:####,46:####,</v>
      </c>
      <c r="AK40" s="51" t="str">
        <f t="shared" si="30"/>
        <v>39:####,Shop Brightness (0 to ####),40:###,Shop Temp now (### F) *,41:###,Shop Humidity (### %) *,42:###,Shop Heat Index (### F) *,43:####,Motion@base of stairs,44:####,Motion@top of stairs,45:####,Motion@garage door,46:####,Motion@windows,</v>
      </c>
      <c r="AL40" s="61" t="s">
        <v>49</v>
      </c>
    </row>
    <row r="41" spans="1:38" s="51" customFormat="1" ht="15.75" customHeight="1" x14ac:dyDescent="0.25">
      <c r="A41" s="51">
        <v>39</v>
      </c>
      <c r="B41" s="51">
        <v>49</v>
      </c>
      <c r="C41" s="69" t="s">
        <v>42</v>
      </c>
      <c r="D41" s="65" t="s">
        <v>50</v>
      </c>
      <c r="E41" s="53" t="s">
        <v>21</v>
      </c>
      <c r="F41" s="53"/>
      <c r="G41" s="53"/>
      <c r="H41" s="54" t="str">
        <f t="shared" si="32"/>
        <v>49:####,</v>
      </c>
      <c r="I41" s="64" t="str">
        <f t="shared" si="33"/>
        <v>49:####,SM_Outlet#0-3States,</v>
      </c>
      <c r="J41" s="68" t="s">
        <v>11</v>
      </c>
      <c r="K41" s="54"/>
      <c r="L41" s="54"/>
      <c r="M41" s="55" t="str">
        <f t="shared" si="35"/>
        <v>49:####,</v>
      </c>
      <c r="N41" s="66" t="str">
        <f t="shared" si="36"/>
        <v>49:SM_Outlet#0-3States,</v>
      </c>
      <c r="O41" s="70" t="s">
        <v>22</v>
      </c>
      <c r="P41" s="56"/>
      <c r="Q41" s="56"/>
      <c r="R41" s="58" t="str">
        <f>CONCATENATE(B41,":",C41,",")</f>
        <v>49:####,</v>
      </c>
      <c r="S41" s="58" t="str">
        <f>CONCATENATE($R41,$D41,",")</f>
        <v>49:####,SM_Outlet#0-3States,</v>
      </c>
      <c r="T41" s="57" t="s">
        <v>1</v>
      </c>
      <c r="X41" s="59" t="str">
        <f t="shared" si="39"/>
        <v>&gt;&gt;&gt;&gt;&gt;11:#,12:#,13:#,14:#,15:#,16:#,17:#,18:#,19:#,20:#,21:#,22:#,23:####,24:#,25:#,26:#,27:######,28:######,29:##,30:,31:,32:,</v>
      </c>
      <c r="Y41" s="59" t="str">
        <f t="shared" si="3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41" s="60" t="str">
        <f t="shared" si="21"/>
        <v>&lt;&lt;&lt;&lt;&lt;34:#,35:#,36:#,37:#,38:#,39:####,40:###,41:###,42:###,43:####,44:####,45:####,46:####,47:###,48:###,49:####,</v>
      </c>
      <c r="AA41" s="60" t="str">
        <f t="shared" si="22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F),48:###,ShopTempDayLow (### F),49:####,SM_Outlet#0-3States,</v>
      </c>
      <c r="AB41" s="61" t="s">
        <v>49</v>
      </c>
      <c r="AC41" s="60" t="str">
        <f t="shared" si="23"/>
        <v>&gt;&gt;&gt;&gt;&gt;11:#,12:#,13:#,14:#,15:#,16:#,17:#,18:#,19:#,20:#,21:#,22:#,23:####,24:#,25:#,26:#,27:######,28:######,29:##,31:,32:,</v>
      </c>
      <c r="AD41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41" s="61" t="str">
        <f t="shared" si="25"/>
        <v>&lt;&lt;&lt;&lt;&lt;39:####,40:###,41:###,42:###,43:####,44:####,45:####,46:####,47:###,48:###,49:####,</v>
      </c>
      <c r="AF41" s="61" t="str">
        <f t="shared" si="26"/>
        <v>39:Shop Brightness (0 to ####),40:Shop Temp now (### F) *,41:Shop Humidity (### %) *,42:Shop Heat Index (### F) *,43:Motion@base of stairs,44:Motion@top of stairs,45:Motion@garage door,46:Motion@windows,47:ShopTempDayHigh (### F),48:ShopTempDayLow (### F),49:SM_Outlet#0-3States,</v>
      </c>
      <c r="AG41" s="61" t="s">
        <v>49</v>
      </c>
      <c r="AH41" s="61" t="str">
        <f t="shared" si="27"/>
        <v>&gt;&gt;&gt;&gt;&gt;23:####,24:#,25:#,26:#,27:######,28:######,29:##,32:,</v>
      </c>
      <c r="AI41" s="61" t="str">
        <f t="shared" si="28"/>
        <v>23:####,Light Sensor trigger value,24:#,Night Light Enable,25:#,(ip address preset),26:#,Alarm Enable,27:######,Alarm Date,28:######,Alarm Time,29:##,Performance number,32:,,</v>
      </c>
      <c r="AJ41" s="51" t="str">
        <f t="shared" si="29"/>
        <v>&lt;&lt;&lt;&lt;&lt;39:####,40:###,41:###,42:###,43:####,44:####,45:####,46:####,49:####,</v>
      </c>
      <c r="AK41" s="51" t="str">
        <f t="shared" si="30"/>
        <v>39:####,Shop Brightness (0 to ####),40:###,Shop Temp now (### F) *,41:###,Shop Humidity (### %) *,42:###,Shop Heat Index (### F) *,43:####,Motion@base of stairs,44:####,Motion@top of stairs,45:####,Motion@garage door,46:####,Motion@windows,49:####,SM_Outlet#0-3States,</v>
      </c>
      <c r="AL41" s="61" t="s">
        <v>49</v>
      </c>
    </row>
    <row r="42" spans="1:38" s="51" customFormat="1" ht="15.75" customHeight="1" x14ac:dyDescent="0.25">
      <c r="A42" s="51">
        <v>40</v>
      </c>
      <c r="B42" s="51">
        <v>50</v>
      </c>
      <c r="C42" s="69" t="s">
        <v>44</v>
      </c>
      <c r="D42" s="65" t="s">
        <v>40</v>
      </c>
      <c r="E42" s="53" t="s">
        <v>10</v>
      </c>
      <c r="F42" s="53"/>
      <c r="G42" s="53"/>
      <c r="H42" s="54" t="str">
        <f t="shared" si="32"/>
        <v>50:##,</v>
      </c>
      <c r="I42" s="64" t="str">
        <f t="shared" si="33"/>
        <v>50:##,MotionButton1-2 states (disarm,arm),</v>
      </c>
      <c r="J42" s="68" t="s">
        <v>11</v>
      </c>
      <c r="K42" s="54"/>
      <c r="L42" s="54"/>
      <c r="M42" s="55" t="str">
        <f t="shared" si="35"/>
        <v>50:##,</v>
      </c>
      <c r="N42" s="66" t="str">
        <f t="shared" si="36"/>
        <v>50:MotionButton1-2 states (disarm,arm),</v>
      </c>
      <c r="O42" s="70" t="s">
        <v>17</v>
      </c>
      <c r="P42" s="56"/>
      <c r="Q42" s="56"/>
      <c r="R42" s="58" t="str">
        <f>CONCATENATE(B42,":",C42,",")</f>
        <v>50:##,</v>
      </c>
      <c r="S42" s="58" t="str">
        <f>CONCATENATE($R42,$D42,",")</f>
        <v>50:##,MotionButton1-2 states (disarm,arm),</v>
      </c>
      <c r="T42" s="71" t="s">
        <v>43</v>
      </c>
      <c r="X42" s="59" t="str">
        <f t="shared" si="39"/>
        <v>&gt;&gt;&gt;&gt;&gt;11:#,12:#,13:#,14:#,15:#,16:#,17:#,18:#,19:#,20:#,21:#,22:#,23:####,24:#,25:#,26:#,27:######,28:######,29:##,30:,31:,32:,</v>
      </c>
      <c r="Y42" s="59" t="str">
        <f t="shared" si="3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42" s="60" t="str">
        <f t="shared" si="21"/>
        <v>&lt;&lt;&lt;&lt;&lt;34:#,35:#,36:#,37:#,38:#,39:####,40:###,41:###,42:###,43:####,44:####,45:####,46:####,47:###,48:###,49:####,50:##,</v>
      </c>
      <c r="AA42" s="60" t="str">
        <f t="shared" si="22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F),48:###,ShopTempDayLow (### F),49:####,SM_Outlet#0-3States,50:##,MotionButton1-2 states (disarm,arm),</v>
      </c>
      <c r="AB42" s="61" t="s">
        <v>49</v>
      </c>
      <c r="AC42" s="60" t="str">
        <f t="shared" si="23"/>
        <v>&gt;&gt;&gt;&gt;&gt;11:#,12:#,13:#,14:#,15:#,16:#,17:#,18:#,19:#,20:#,21:#,22:#,23:####,24:#,25:#,26:#,27:######,28:######,29:##,31:,32:,</v>
      </c>
      <c r="AD42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42" s="61" t="str">
        <f t="shared" si="25"/>
        <v>&lt;&lt;&lt;&lt;&lt;39:####,40:###,41:###,42:###,43:####,44:####,45:####,46:####,47:###,48:###,49:####,50:##,</v>
      </c>
      <c r="AF42" s="61" t="str">
        <f t="shared" si="26"/>
        <v>39:Shop Brightness (0 to ####),40:Shop Temp now (### F) *,41:Shop Humidity (### %) *,42:Shop Heat Index (### F) *,43:Motion@base of stairs,44:Motion@top of stairs,45:Motion@garage door,46:Motion@windows,47:ShopTempDayHigh (### F),48:ShopTempDayLow (### F),49:SM_Outlet#0-3States,50:MotionButton1-2 states (disarm,arm),</v>
      </c>
      <c r="AG42" s="61" t="s">
        <v>49</v>
      </c>
      <c r="AH42" s="61" t="str">
        <f t="shared" si="27"/>
        <v>&gt;&gt;&gt;&gt;&gt;23:####,24:#,25:#,26:#,27:######,28:######,29:##,32:,</v>
      </c>
      <c r="AI42" s="61" t="str">
        <f t="shared" si="28"/>
        <v>23:####,Light Sensor trigger value,24:#,Night Light Enable,25:#,(ip address preset),26:#,Alarm Enable,27:######,Alarm Date,28:######,Alarm Time,29:##,Performance number,32:,,</v>
      </c>
      <c r="AJ42" s="51" t="str">
        <f t="shared" si="29"/>
        <v>&lt;&lt;&lt;&lt;&lt;39:####,40:###,41:###,42:###,43:####,44:####,45:####,46:####,49:####,50:##,</v>
      </c>
      <c r="AK42" s="51" t="str">
        <f t="shared" si="30"/>
        <v>39:####,Shop Brightness (0 to ####),40:###,Shop Temp now (### F) *,41:###,Shop Humidity (### %) *,42:###,Shop Heat Index (### F) *,43:####,Motion@base of stairs,44:####,Motion@top of stairs,45:####,Motion@garage door,46:####,Motion@windows,49:####,SM_Outlet#0-3States,50:##,MotionButton1-2 states (disarm,arm),</v>
      </c>
      <c r="AL42" s="61" t="s">
        <v>49</v>
      </c>
    </row>
    <row r="43" spans="1:38" s="51" customFormat="1" ht="15.75" customHeight="1" x14ac:dyDescent="0.25">
      <c r="A43" s="51">
        <v>41</v>
      </c>
      <c r="B43" s="51">
        <v>51</v>
      </c>
      <c r="C43" s="69" t="s">
        <v>42</v>
      </c>
      <c r="D43" s="65" t="s">
        <v>45</v>
      </c>
      <c r="E43" s="53" t="s">
        <v>1</v>
      </c>
      <c r="F43" s="53"/>
      <c r="G43" s="53"/>
      <c r="H43" s="54"/>
      <c r="I43" s="54"/>
      <c r="J43" s="54" t="s">
        <v>2</v>
      </c>
      <c r="K43" s="54"/>
      <c r="L43" s="54"/>
      <c r="M43" s="55" t="str">
        <f t="shared" si="35"/>
        <v>51:####,</v>
      </c>
      <c r="N43" s="66" t="str">
        <f t="shared" si="36"/>
        <v>51:Time (military time to minute),</v>
      </c>
      <c r="O43" s="55" t="s">
        <v>32</v>
      </c>
      <c r="P43" s="56"/>
      <c r="Q43" s="56"/>
      <c r="R43" s="57"/>
      <c r="S43" s="58"/>
      <c r="T43" s="57" t="s">
        <v>1</v>
      </c>
      <c r="X43" s="59" t="str">
        <f t="shared" si="39"/>
        <v>&gt;&gt;&gt;&gt;&gt;11:#,12:#,13:#,14:#,15:#,16:#,17:#,18:#,19:#,20:#,21:#,22:#,23:####,24:#,25:#,26:#,27:######,28:######,29:##,30:,31:,32:,</v>
      </c>
      <c r="Y43" s="59" t="str">
        <f t="shared" si="3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43" s="60" t="str">
        <f t="shared" si="21"/>
        <v>&lt;&lt;&lt;&lt;&lt;34:#,35:#,36:#,37:#,38:#,39:####,40:###,41:###,42:###,43:####,44:####,45:####,46:####,47:###,48:###,49:####,50:##,</v>
      </c>
      <c r="AA43" s="60" t="str">
        <f t="shared" si="22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F),48:###,ShopTempDayLow (### F),49:####,SM_Outlet#0-3States,50:##,MotionButton1-2 states (disarm,arm),</v>
      </c>
      <c r="AB43" s="61" t="s">
        <v>49</v>
      </c>
      <c r="AC43" s="60" t="str">
        <f t="shared" si="23"/>
        <v>&gt;&gt;&gt;&gt;&gt;11:#,12:#,13:#,14:#,15:#,16:#,17:#,18:#,19:#,20:#,21:#,22:#,23:####,24:#,25:#,26:#,27:######,28:######,29:##,31:,32:,</v>
      </c>
      <c r="AD43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43" s="61" t="str">
        <f t="shared" si="25"/>
        <v>&lt;&lt;&lt;&lt;&lt;39:####,40:###,41:###,42:###,43:####,44:####,45:####,46:####,47:###,48:###,49:####,50:##,51:####,</v>
      </c>
      <c r="AF43" s="61" t="str">
        <f t="shared" si="26"/>
        <v>39:Shop Brightness (0 to ####),40:Shop Temp now (### F) *,41:Shop Humidity (### %) *,42:Shop Heat Index (### F) *,43:Motion@base of stairs,44:Motion@top of stairs,45:Motion@garage door,46:Motion@windows,47:ShopTempDayHigh (### F),48:ShopTempDayLow (### F),49:SM_Outlet#0-3States,50:MotionButton1-2 states (disarm,arm),51:Time (military time to minute),</v>
      </c>
      <c r="AG43" s="61" t="s">
        <v>49</v>
      </c>
      <c r="AH43" s="61" t="str">
        <f t="shared" si="27"/>
        <v>&gt;&gt;&gt;&gt;&gt;23:####,24:#,25:#,26:#,27:######,28:######,29:##,32:,</v>
      </c>
      <c r="AI43" s="61" t="str">
        <f t="shared" si="28"/>
        <v>23:####,Light Sensor trigger value,24:#,Night Light Enable,25:#,(ip address preset),26:#,Alarm Enable,27:######,Alarm Date,28:######,Alarm Time,29:##,Performance number,32:,,</v>
      </c>
      <c r="AJ43" s="51" t="str">
        <f t="shared" si="29"/>
        <v>&lt;&lt;&lt;&lt;&lt;39:####,40:###,41:###,42:###,43:####,44:####,45:####,46:####,49:####,50:##,</v>
      </c>
      <c r="AK43" s="51" t="str">
        <f t="shared" si="30"/>
        <v>39:####,Shop Brightness (0 to ####),40:###,Shop Temp now (### F) *,41:###,Shop Humidity (### %) *,42:###,Shop Heat Index (### F) *,43:####,Motion@base of stairs,44:####,Motion@top of stairs,45:####,Motion@garage door,46:####,Motion@windows,49:####,SM_Outlet#0-3States,50:##,MotionButton1-2 states (disarm,arm),</v>
      </c>
      <c r="AL43" s="61" t="s">
        <v>49</v>
      </c>
    </row>
    <row r="44" spans="1:38" s="51" customFormat="1" ht="15.75" customHeight="1" x14ac:dyDescent="0.25">
      <c r="A44" s="51">
        <v>42</v>
      </c>
      <c r="B44" s="51">
        <v>52</v>
      </c>
      <c r="C44" s="72" t="s">
        <v>48</v>
      </c>
      <c r="D44" s="65" t="s">
        <v>31</v>
      </c>
      <c r="E44" s="53" t="s">
        <v>10</v>
      </c>
      <c r="F44" s="53"/>
      <c r="G44" s="53"/>
      <c r="H44" s="73" t="str">
        <f>CONCATENATE($B44,":",$C44,",")</f>
        <v>52:##################################################,</v>
      </c>
      <c r="I44" s="64" t="str">
        <f>CONCATENATE($H44,$D44,",")</f>
        <v>52:##################################################,NoticeWord (Notifications),</v>
      </c>
      <c r="J44" s="68" t="s">
        <v>15</v>
      </c>
      <c r="K44" s="54"/>
      <c r="L44" s="54"/>
      <c r="M44" s="74" t="str">
        <f t="shared" si="35"/>
        <v>52:##################################################,</v>
      </c>
      <c r="N44" s="66" t="str">
        <f t="shared" si="36"/>
        <v>52:NoticeWord (Notifications),</v>
      </c>
      <c r="O44" s="70" t="s">
        <v>22</v>
      </c>
      <c r="P44" s="56"/>
      <c r="Q44" s="56"/>
      <c r="R44" s="57"/>
      <c r="S44" s="58"/>
      <c r="T44" s="57" t="s">
        <v>1</v>
      </c>
      <c r="X44" s="59" t="str">
        <f t="shared" si="39"/>
        <v>&gt;&gt;&gt;&gt;&gt;11:#,12:#,13:#,14:#,15:#,16:#,17:#,18:#,19:#,20:#,21:#,22:#,23:####,24:#,25:#,26:#,27:######,28:######,29:##,30:,31:,32:,</v>
      </c>
      <c r="Y44" s="59" t="str">
        <f t="shared" si="3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  <c r="Z44" s="60" t="str">
        <f t="shared" si="21"/>
        <v>&lt;&lt;&lt;&lt;&lt;34:#,35:#,36:#,37:#,38:#,39:####,40:###,41:###,42:###,43:####,44:####,45:####,46:####,47:###,48:###,49:####,50:##,52:##################################################,</v>
      </c>
      <c r="AA44" s="60" t="str">
        <f t="shared" si="22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F),48:###,ShopTempDayLow (### F),49:####,SM_Outlet#0-3States,50:##,MotionButton1-2 states (disarm,arm),52:##################################################,NoticeWord (Notifications),</v>
      </c>
      <c r="AB44" s="61" t="s">
        <v>49</v>
      </c>
      <c r="AC44" s="60" t="str">
        <f t="shared" si="23"/>
        <v>&gt;&gt;&gt;&gt;&gt;11:#,12:#,13:#,14:#,15:#,16:#,17:#,18:#,19:#,20:#,21:#,22:#,23:####,24:#,25:#,26:#,27:######,28:######,29:##,31:,32:,</v>
      </c>
      <c r="AD44" s="60" t="str">
        <f t="shared" si="24"/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AE44" s="61" t="str">
        <f t="shared" si="25"/>
        <v>&lt;&lt;&lt;&lt;&lt;39:####,40:###,41:###,42:###,43:####,44:####,45:####,46:####,47:###,48:###,49:####,50:##,51:####,52:##################################################,</v>
      </c>
      <c r="AF44" s="61" t="str">
        <f t="shared" si="26"/>
        <v>39:Shop Brightness (0 to ####),40:Shop Temp now (### F) *,41:Shop Humidity (### %) *,42:Shop Heat Index (### F) *,43:Motion@base of stairs,44:Motion@top of stairs,45:Motion@garage door,46:Motion@windows,47:ShopTempDayHigh (### F),48:ShopTempDayLow (### F),49:SM_Outlet#0-3States,50:MotionButton1-2 states (disarm,arm),51:Time (military time to minute),52:NoticeWord (Notifications),</v>
      </c>
      <c r="AG44" s="61" t="s">
        <v>49</v>
      </c>
      <c r="AH44" s="61" t="str">
        <f t="shared" si="27"/>
        <v>&gt;&gt;&gt;&gt;&gt;23:####,24:#,25:#,26:#,27:######,28:######,29:##,32:,</v>
      </c>
      <c r="AI44" s="61" t="str">
        <f t="shared" si="28"/>
        <v>23:####,Light Sensor trigger value,24:#,Night Light Enable,25:#,(ip address preset),26:#,Alarm Enable,27:######,Alarm Date,28:######,Alarm Time,29:##,Performance number,32:,,</v>
      </c>
      <c r="AJ44" s="51" t="str">
        <f t="shared" si="29"/>
        <v>&lt;&lt;&lt;&lt;&lt;39:####,40:###,41:###,42:###,43:####,44:####,45:####,46:####,49:####,50:##,</v>
      </c>
      <c r="AK44" s="51" t="str">
        <f t="shared" si="30"/>
        <v>39:####,Shop Brightness (0 to ####),40:###,Shop Temp now (### F) *,41:###,Shop Humidity (### %) *,42:###,Shop Heat Index (### F) *,43:####,Motion@base of stairs,44:####,Motion@top of stairs,45:####,Motion@garage door,46:####,Motion@windows,49:####,SM_Outlet#0-3States,50:##,MotionButton1-2 states (disarm,arm),</v>
      </c>
      <c r="AL44" s="61" t="s">
        <v>49</v>
      </c>
    </row>
    <row r="45" spans="1:38" ht="15.75" customHeight="1" x14ac:dyDescent="0.25">
      <c r="C45" s="38"/>
      <c r="D45" s="39"/>
      <c r="E45" s="40"/>
      <c r="F45" s="40"/>
      <c r="G45" s="41"/>
      <c r="H45" s="42"/>
      <c r="I45" s="43"/>
      <c r="J45" s="42"/>
      <c r="K45" s="42"/>
      <c r="L45" s="43"/>
      <c r="M45" s="44"/>
      <c r="N45" s="45"/>
      <c r="O45" s="44"/>
      <c r="P45" s="46"/>
      <c r="Q45" s="45"/>
      <c r="R45" s="47"/>
      <c r="S45" s="47"/>
      <c r="T45" s="48"/>
      <c r="AB45" s="36"/>
      <c r="AG45" s="36"/>
      <c r="AL45" s="36"/>
    </row>
    <row r="46" spans="1:38" ht="15.75" customHeight="1" x14ac:dyDescent="0.25">
      <c r="C46" s="38"/>
      <c r="D46" s="39"/>
      <c r="E46" s="40"/>
      <c r="F46" s="40"/>
      <c r="G46" s="41"/>
      <c r="H46" s="42"/>
      <c r="I46" s="43"/>
      <c r="J46" s="42"/>
      <c r="K46" s="42"/>
      <c r="L46" s="43"/>
      <c r="M46" s="44"/>
      <c r="N46" s="45"/>
      <c r="O46" s="44"/>
      <c r="P46" s="46"/>
      <c r="Q46" s="45"/>
      <c r="R46" s="47"/>
      <c r="S46" s="47"/>
      <c r="T46" s="48"/>
      <c r="AB46" s="36"/>
      <c r="AG46" s="36"/>
      <c r="AL46" s="36"/>
    </row>
    <row r="47" spans="1:38" ht="15.75" customHeight="1" x14ac:dyDescent="0.25">
      <c r="F47" s="41" t="str">
        <f>+Y44</f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number,30:,,31:,,32:,,</v>
      </c>
    </row>
    <row r="48" spans="1:38" ht="15.75" customHeight="1" thickBot="1" x14ac:dyDescent="0.3">
      <c r="E48" s="50" t="s">
        <v>55</v>
      </c>
      <c r="F48" s="27" t="str">
        <f>X44</f>
        <v>&gt;&gt;&gt;&gt;&gt;11:#,12:#,13:#,14:#,15:#,16:#,17:#,18:#,19:#,20:#,21:#,22:#,23:####,24:#,25:#,26:#,27:######,28:######,29:##,30:,31:,32:,</v>
      </c>
      <c r="G48" s="27"/>
    </row>
    <row r="49" spans="6:19" customFormat="1" ht="15.75" customHeight="1" thickBot="1" x14ac:dyDescent="0.3">
      <c r="F49" s="28">
        <f>LEN(F48)</f>
        <v>126</v>
      </c>
      <c r="H49" s="26" t="str">
        <f>Z44</f>
        <v>&lt;&lt;&lt;&lt;&lt;34:#,35:#,36:#,37:#,38:#,39:####,40:###,41:###,42:###,43:####,44:####,45:####,46:####,47:###,48:###,49:####,50:##,52:##################################################,</v>
      </c>
      <c r="I49" s="31"/>
      <c r="Q49" s="18"/>
    </row>
    <row r="50" spans="6:19" customFormat="1" ht="15.75" customHeight="1" x14ac:dyDescent="0.25">
      <c r="H50" s="25">
        <f>LEN(H49)</f>
        <v>173</v>
      </c>
      <c r="I50" s="15"/>
      <c r="Q50" s="18"/>
    </row>
    <row r="51" spans="6:19" customFormat="1" ht="15.75" customHeight="1" x14ac:dyDescent="0.25">
      <c r="H51" s="43" t="str">
        <f>+AA44</f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F),48:###,ShopTempDayLow (### F),49:####,SM_Outlet#0-3States,50:##,MotionButton1-2 states (disarm,arm),52:##################################################,NoticeWord (Notifications),</v>
      </c>
      <c r="Q51" s="18"/>
    </row>
    <row r="52" spans="6:19" customFormat="1" ht="15.75" customHeight="1" x14ac:dyDescent="0.25">
      <c r="H52" s="43"/>
      <c r="Q52" s="18"/>
    </row>
    <row r="53" spans="6:19" customFormat="1" ht="15.75" customHeight="1" x14ac:dyDescent="0.25">
      <c r="H53" s="43"/>
      <c r="K53" s="37" t="str">
        <f>+AD44</f>
        <v>11:#,Master Enable,12:#,Light Enable,13:#,Sound Enable,14:#,Motion Enable,15:#,Clock Enable,16:#,Alarm Time,17:#,Performance number,18:#,Light Cherry,19:#,Light PacMan,20:#,Light Blinky,21:#,Light Inky,22:#,Light Sensor Enable,23:####,Light Sensor trigger value,24:#,Night Light Enable,25:#,(ip address preset),26:#,Alarm Enable,27:######,Alarm Date,28:######,Alarm Time,29:##,Performance number,31:,,32:,,</v>
      </c>
      <c r="Q53" s="18"/>
    </row>
    <row r="54" spans="6:19" customFormat="1" ht="15.75" customHeight="1" thickBot="1" x14ac:dyDescent="0.3">
      <c r="F54" t="s">
        <v>70</v>
      </c>
      <c r="K54" s="24" t="str">
        <f>AC44</f>
        <v>&gt;&gt;&gt;&gt;&gt;11:#,12:#,13:#,14:#,15:#,16:#,17:#,18:#,19:#,20:#,21:#,22:#,23:####,24:#,25:#,26:#,27:######,28:######,29:##,31:,32:,</v>
      </c>
      <c r="L54" s="24"/>
      <c r="Q54" s="18"/>
      <c r="R54" s="8"/>
      <c r="S54" s="8"/>
    </row>
    <row r="55" spans="6:19" customFormat="1" ht="15.75" customHeight="1" thickBot="1" x14ac:dyDescent="0.3">
      <c r="F55">
        <f>LEN(F54)</f>
        <v>15</v>
      </c>
      <c r="K55" s="25">
        <f>LEN(K54)</f>
        <v>122</v>
      </c>
      <c r="L55" s="25"/>
      <c r="M55" s="23" t="str">
        <f>AE44</f>
        <v>&lt;&lt;&lt;&lt;&lt;39:####,40:###,41:###,42:###,43:####,44:####,45:####,46:####,47:###,48:###,49:####,50:##,51:####,52:##################################################,</v>
      </c>
      <c r="N55" s="30"/>
      <c r="Q55" s="18"/>
      <c r="R55" s="8"/>
      <c r="S55" s="8"/>
    </row>
    <row r="56" spans="6:19" customFormat="1" ht="15.75" customHeight="1" x14ac:dyDescent="0.25">
      <c r="M56" s="16">
        <f>LEN(M55)</f>
        <v>156</v>
      </c>
      <c r="N56" s="15"/>
      <c r="O56" s="16"/>
      <c r="Q56" s="18"/>
      <c r="R56" s="8"/>
      <c r="S56" s="8"/>
    </row>
    <row r="57" spans="6:19" customFormat="1" ht="15.75" customHeight="1" x14ac:dyDescent="0.25">
      <c r="M57" s="18" t="str">
        <f>+AF44</f>
        <v>39:Shop Brightness (0 to ####),40:Shop Temp now (### F) *,41:Shop Humidity (### %) *,42:Shop Heat Index (### F) *,43:Motion@base of stairs,44:Motion@top of stairs,45:Motion@garage door,46:Motion@windows,47:ShopTempDayHigh (### F),48:ShopTempDayLow (### F),49:SM_Outlet#0-3States,50:MotionButton1-2 states (disarm,arm),51:Time (military time to minute),52:NoticeWord (Notifications),</v>
      </c>
      <c r="Q57" s="18"/>
    </row>
    <row r="59" spans="6:19" customFormat="1" ht="15.75" customHeight="1" x14ac:dyDescent="0.25">
      <c r="P59" s="18" t="str">
        <f>+AI44</f>
        <v>23:####,Light Sensor trigger value,24:#,Night Light Enable,25:#,(ip address preset),26:#,Alarm Enable,27:######,Alarm Date,28:######,Alarm Time,29:##,Performance number,32:,,</v>
      </c>
      <c r="Q59" s="18"/>
    </row>
    <row r="60" spans="6:19" customFormat="1" ht="15.75" customHeight="1" thickBot="1" x14ac:dyDescent="0.3">
      <c r="P60" s="17" t="str">
        <f>AH44</f>
        <v>&gt;&gt;&gt;&gt;&gt;23:####,24:#,25:#,26:#,27:######,28:######,29:##,32:,</v>
      </c>
      <c r="Q60" s="17"/>
    </row>
    <row r="61" spans="6:19" customFormat="1" ht="15.75" customHeight="1" thickBot="1" x14ac:dyDescent="0.3">
      <c r="P61" s="16">
        <f>LEN(P60)</f>
        <v>58</v>
      </c>
      <c r="Q61" s="16"/>
      <c r="R61" s="19" t="str">
        <f>AJ44</f>
        <v>&lt;&lt;&lt;&lt;&lt;39:####,40:###,41:###,42:###,43:####,44:####,45:####,46:####,49:####,50:##,</v>
      </c>
      <c r="S61" s="29"/>
    </row>
    <row r="62" spans="6:19" customFormat="1" ht="15.75" customHeight="1" x14ac:dyDescent="0.25">
      <c r="Q62" s="18"/>
      <c r="R62" s="14">
        <f>LEN(R61)</f>
        <v>80</v>
      </c>
      <c r="S62" s="15"/>
    </row>
    <row r="63" spans="6:19" customFormat="1" ht="15.75" customHeight="1" x14ac:dyDescent="0.25">
      <c r="Q63" s="18"/>
      <c r="R63" s="49" t="str">
        <f>+AK44</f>
        <v>39:####,Shop Brightness (0 to ####),40:###,Shop Temp now (### F) *,41:###,Shop Humidity (### %) *,42:###,Shop Heat Index (### F) *,43:####,Motion@base of stairs,44:####,Motion@top of stairs,45:####,Motion@garage door,46:####,Motion@windows,49:####,SM_Outlet#0-3States,50:##,MotionButton1-2 states (disarm,arm),</v>
      </c>
    </row>
  </sheetData>
  <pageMargins left="0" right="0" top="0" bottom="0" header="0.3" footer="0.3"/>
  <pageSetup scale="63" fitToWidth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82"/>
  <sheetViews>
    <sheetView tabSelected="1" topLeftCell="B1" zoomScale="160" zoomScaleNormal="160" workbookViewId="0">
      <selection activeCell="B17" sqref="B17:B20"/>
    </sheetView>
  </sheetViews>
  <sheetFormatPr defaultColWidth="29.28515625" defaultRowHeight="15" x14ac:dyDescent="0.25"/>
  <cols>
    <col min="1" max="2" width="4.85546875" customWidth="1"/>
    <col min="3" max="3" width="10.7109375" customWidth="1"/>
    <col min="4" max="4" width="40.5703125" customWidth="1"/>
    <col min="5" max="5" width="28.5703125" customWidth="1"/>
    <col min="6" max="6" width="12.85546875" customWidth="1"/>
    <col min="7" max="7" width="50" customWidth="1"/>
    <col min="8" max="8" width="13.85546875" bestFit="1" customWidth="1"/>
    <col min="9" max="9" width="43.42578125" customWidth="1"/>
    <col min="10" max="10" width="20.7109375" bestFit="1" customWidth="1"/>
    <col min="11" max="11" width="20.7109375" customWidth="1"/>
    <col min="12" max="12" width="41.28515625" customWidth="1"/>
    <col min="13" max="14" width="20.7109375" customWidth="1"/>
    <col min="15" max="15" width="24.7109375" bestFit="1" customWidth="1"/>
    <col min="16" max="16" width="9.140625" bestFit="1" customWidth="1"/>
    <col min="17" max="17" width="9.140625" style="18" customWidth="1"/>
    <col min="18" max="18" width="8.42578125" bestFit="1" customWidth="1"/>
    <col min="19" max="19" width="11.28515625" customWidth="1"/>
    <col min="20" max="20" width="19" bestFit="1" customWidth="1"/>
    <col min="21" max="21" width="68.7109375" bestFit="1" customWidth="1"/>
    <col min="24" max="25" width="29.28515625" style="22"/>
    <col min="26" max="27" width="29.28515625" style="37"/>
    <col min="28" max="28" width="4.42578125" style="18" customWidth="1"/>
    <col min="29" max="30" width="29.28515625" style="37"/>
    <col min="31" max="32" width="29.28515625" style="18"/>
    <col min="33" max="33" width="4.42578125" style="18" customWidth="1"/>
    <col min="34" max="34" width="29.28515625" style="18"/>
    <col min="35" max="35" width="9.140625" style="18" customWidth="1"/>
    <col min="37" max="37" width="9.140625" customWidth="1"/>
    <col min="38" max="38" width="4.42578125" style="18" customWidth="1"/>
  </cols>
  <sheetData>
    <row r="2" spans="1:55" ht="15.75" customHeight="1" x14ac:dyDescent="0.25">
      <c r="C2" s="7"/>
      <c r="D2" s="3" t="s">
        <v>56</v>
      </c>
      <c r="E2" s="2" t="s">
        <v>38</v>
      </c>
      <c r="F2" s="21" t="s">
        <v>47</v>
      </c>
      <c r="G2" s="21"/>
      <c r="H2" s="20" t="s">
        <v>39</v>
      </c>
      <c r="I2" s="20"/>
      <c r="J2" s="4" t="s">
        <v>36</v>
      </c>
      <c r="K2" s="20" t="s">
        <v>47</v>
      </c>
      <c r="L2" s="20"/>
      <c r="M2" s="13" t="s">
        <v>39</v>
      </c>
      <c r="N2" s="13"/>
      <c r="O2" s="1" t="s">
        <v>35</v>
      </c>
      <c r="P2" s="13" t="s">
        <v>47</v>
      </c>
      <c r="Q2" s="32"/>
      <c r="R2" s="6" t="s">
        <v>39</v>
      </c>
      <c r="S2" s="6"/>
      <c r="T2" s="5" t="s">
        <v>37</v>
      </c>
      <c r="X2" s="59" t="str">
        <f t="shared" ref="X2:AA7" si="0">CONCATENATE(X1,F2)</f>
        <v>&gt;&gt;&gt;&gt;&gt;</v>
      </c>
      <c r="Y2" s="59" t="str">
        <f t="shared" si="0"/>
        <v/>
      </c>
      <c r="Z2" s="60" t="str">
        <f t="shared" si="0"/>
        <v>&lt;&lt;&lt;&lt;&lt;</v>
      </c>
      <c r="AA2" s="60" t="str">
        <f t="shared" si="0"/>
        <v/>
      </c>
      <c r="AB2" s="61" t="s">
        <v>49</v>
      </c>
      <c r="AC2" s="60" t="str">
        <f t="shared" ref="AC2:AF7" si="1">CONCATENATE(AC1,K2)</f>
        <v>&gt;&gt;&gt;&gt;&gt;</v>
      </c>
      <c r="AD2" s="60" t="str">
        <f t="shared" si="1"/>
        <v/>
      </c>
      <c r="AE2" s="61" t="str">
        <f t="shared" si="1"/>
        <v>&lt;&lt;&lt;&lt;&lt;</v>
      </c>
      <c r="AF2" s="61" t="str">
        <f t="shared" si="1"/>
        <v/>
      </c>
      <c r="AG2" s="61" t="s">
        <v>49</v>
      </c>
      <c r="AH2" s="61" t="str">
        <f t="shared" ref="AH2:AK7" si="2">CONCATENATE(AH1,P2)</f>
        <v>&gt;&gt;&gt;&gt;&gt;</v>
      </c>
      <c r="AI2" s="61" t="str">
        <f t="shared" si="2"/>
        <v/>
      </c>
      <c r="AJ2" s="51" t="str">
        <f t="shared" si="2"/>
        <v>&lt;&lt;&lt;&lt;&lt;</v>
      </c>
      <c r="AK2" s="51" t="str">
        <f t="shared" si="2"/>
        <v/>
      </c>
      <c r="AL2" s="61" t="s">
        <v>49</v>
      </c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</row>
    <row r="3" spans="1:55" s="75" customFormat="1" ht="15.75" customHeight="1" x14ac:dyDescent="0.25">
      <c r="A3" s="75">
        <v>1</v>
      </c>
      <c r="B3" s="75">
        <v>41</v>
      </c>
      <c r="C3" s="76" t="s">
        <v>33</v>
      </c>
      <c r="D3" s="77" t="s">
        <v>84</v>
      </c>
      <c r="E3" s="78" t="s">
        <v>0</v>
      </c>
      <c r="F3" s="79" t="str">
        <f t="shared" ref="F3:F16" si="3">CONCATENATE($B3,":",$C3,",")</f>
        <v>41:#,</v>
      </c>
      <c r="G3" s="80" t="str">
        <f t="shared" ref="G3:G16" si="4">CONCATENATE($F3,$D3,",")</f>
        <v>41:#,Stayin_Game_Status (0,1 = not,ingame),</v>
      </c>
      <c r="H3" s="81"/>
      <c r="I3" s="81"/>
      <c r="J3" s="81" t="s">
        <v>8</v>
      </c>
      <c r="K3" s="81" t="str">
        <f t="shared" ref="K3:K21" si="5">CONCATENATE($B3,":",$C3,",")</f>
        <v>41:#,</v>
      </c>
      <c r="L3" s="81" t="str">
        <f>CONCATENATE($K3,$D3,",")</f>
        <v>41:#,Stayin_Game_Status (0,1 = not,ingame),</v>
      </c>
      <c r="M3" s="82"/>
      <c r="N3" s="83"/>
      <c r="O3" s="82" t="s">
        <v>2</v>
      </c>
      <c r="P3" s="83"/>
      <c r="Q3" s="83"/>
      <c r="R3" s="84"/>
      <c r="S3" s="85"/>
      <c r="T3" s="84" t="s">
        <v>1</v>
      </c>
      <c r="X3" s="59" t="str">
        <f t="shared" si="0"/>
        <v>&gt;&gt;&gt;&gt;&gt;41:#,</v>
      </c>
      <c r="Y3" s="59" t="str">
        <f t="shared" si="0"/>
        <v>41:#,Stayin_Game_Status (0,1 = not,ingame),</v>
      </c>
      <c r="Z3" s="60" t="str">
        <f t="shared" si="0"/>
        <v>&lt;&lt;&lt;&lt;&lt;</v>
      </c>
      <c r="AA3" s="60" t="str">
        <f t="shared" si="0"/>
        <v/>
      </c>
      <c r="AB3" s="61" t="s">
        <v>49</v>
      </c>
      <c r="AC3" s="60" t="str">
        <f t="shared" si="1"/>
        <v>&gt;&gt;&gt;&gt;&gt;41:#,</v>
      </c>
      <c r="AD3" s="60" t="str">
        <f t="shared" si="1"/>
        <v>41:#,Stayin_Game_Status (0,1 = not,ingame),</v>
      </c>
      <c r="AE3" s="61" t="str">
        <f t="shared" si="1"/>
        <v>&lt;&lt;&lt;&lt;&lt;</v>
      </c>
      <c r="AF3" s="61" t="str">
        <f t="shared" si="1"/>
        <v/>
      </c>
      <c r="AG3" s="61" t="s">
        <v>49</v>
      </c>
      <c r="AH3" s="61" t="str">
        <f t="shared" si="2"/>
        <v>&gt;&gt;&gt;&gt;&gt;</v>
      </c>
      <c r="AI3" s="61" t="str">
        <f t="shared" si="2"/>
        <v/>
      </c>
      <c r="AJ3" s="51" t="str">
        <f t="shared" si="2"/>
        <v>&lt;&lt;&lt;&lt;&lt;</v>
      </c>
      <c r="AK3" s="51" t="str">
        <f t="shared" si="2"/>
        <v/>
      </c>
      <c r="AL3" s="61" t="s">
        <v>49</v>
      </c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</row>
    <row r="4" spans="1:55" s="75" customFormat="1" ht="15.75" customHeight="1" x14ac:dyDescent="0.25">
      <c r="A4" s="75">
        <v>2</v>
      </c>
      <c r="B4" s="75">
        <v>42</v>
      </c>
      <c r="C4" s="76" t="s">
        <v>33</v>
      </c>
      <c r="D4" s="77" t="s">
        <v>82</v>
      </c>
      <c r="E4" s="78" t="s">
        <v>0</v>
      </c>
      <c r="F4" s="79" t="str">
        <f t="shared" si="3"/>
        <v>42:#,</v>
      </c>
      <c r="G4" s="80" t="str">
        <f t="shared" si="4"/>
        <v>42:#,myCharNum (1, 2, 3, 4, 5, or 6),</v>
      </c>
      <c r="H4" s="81"/>
      <c r="I4" s="81"/>
      <c r="J4" s="81" t="s">
        <v>8</v>
      </c>
      <c r="K4" s="81" t="str">
        <f t="shared" si="5"/>
        <v>42:#,</v>
      </c>
      <c r="L4" s="81" t="str">
        <f>CONCATENATE($K4,$D4,",")</f>
        <v>42:#,myCharNum (1, 2, 3, 4, 5, or 6),</v>
      </c>
      <c r="M4" s="82"/>
      <c r="N4" s="83"/>
      <c r="O4" s="82" t="s">
        <v>2</v>
      </c>
      <c r="P4" s="83"/>
      <c r="Q4" s="83"/>
      <c r="R4" s="84"/>
      <c r="S4" s="85"/>
      <c r="T4" s="84" t="s">
        <v>1</v>
      </c>
      <c r="X4" s="59" t="str">
        <f t="shared" si="0"/>
        <v>&gt;&gt;&gt;&gt;&gt;41:#,42:#,</v>
      </c>
      <c r="Y4" s="59" t="str">
        <f t="shared" si="0"/>
        <v>41:#,Stayin_Game_Status (0,1 = not,ingame),42:#,myCharNum (1, 2, 3, 4, 5, or 6),</v>
      </c>
      <c r="Z4" s="60" t="str">
        <f t="shared" si="0"/>
        <v>&lt;&lt;&lt;&lt;&lt;</v>
      </c>
      <c r="AA4" s="60" t="str">
        <f t="shared" si="0"/>
        <v/>
      </c>
      <c r="AB4" s="61" t="s">
        <v>49</v>
      </c>
      <c r="AC4" s="60" t="str">
        <f t="shared" si="1"/>
        <v>&gt;&gt;&gt;&gt;&gt;41:#,42:#,</v>
      </c>
      <c r="AD4" s="60" t="str">
        <f t="shared" si="1"/>
        <v>41:#,Stayin_Game_Status (0,1 = not,ingame),42:#,myCharNum (1, 2, 3, 4, 5, or 6),</v>
      </c>
      <c r="AE4" s="61" t="str">
        <f t="shared" si="1"/>
        <v>&lt;&lt;&lt;&lt;&lt;</v>
      </c>
      <c r="AF4" s="61" t="str">
        <f t="shared" si="1"/>
        <v/>
      </c>
      <c r="AG4" s="61" t="s">
        <v>49</v>
      </c>
      <c r="AH4" s="61" t="str">
        <f t="shared" si="2"/>
        <v>&gt;&gt;&gt;&gt;&gt;</v>
      </c>
      <c r="AI4" s="61" t="str">
        <f t="shared" si="2"/>
        <v/>
      </c>
      <c r="AJ4" s="51" t="str">
        <f t="shared" si="2"/>
        <v>&lt;&lt;&lt;&lt;&lt;</v>
      </c>
      <c r="AK4" s="51" t="str">
        <f t="shared" si="2"/>
        <v/>
      </c>
      <c r="AL4" s="61" t="s">
        <v>49</v>
      </c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</row>
    <row r="5" spans="1:55" s="75" customFormat="1" ht="15.75" customHeight="1" x14ac:dyDescent="0.25">
      <c r="A5" s="75">
        <v>3</v>
      </c>
      <c r="B5" s="75">
        <v>43</v>
      </c>
      <c r="C5" s="76" t="s">
        <v>74</v>
      </c>
      <c r="D5" s="77" t="s">
        <v>92</v>
      </c>
      <c r="E5" s="78" t="s">
        <v>0</v>
      </c>
      <c r="F5" s="79" t="str">
        <f t="shared" si="3"/>
        <v>43:######,</v>
      </c>
      <c r="G5" s="80" t="str">
        <f t="shared" si="4"/>
        <v>43:######,ActualName,</v>
      </c>
      <c r="H5" s="81"/>
      <c r="I5" s="81"/>
      <c r="J5" s="81" t="s">
        <v>8</v>
      </c>
      <c r="K5" s="81" t="str">
        <f t="shared" si="5"/>
        <v>43:######,</v>
      </c>
      <c r="L5" s="81" t="str">
        <f>CONCATENATE($K5,$D5,",")</f>
        <v>43:######,ActualName,</v>
      </c>
      <c r="M5" s="82"/>
      <c r="N5" s="83"/>
      <c r="O5" s="82" t="s">
        <v>2</v>
      </c>
      <c r="P5" s="83"/>
      <c r="Q5" s="83"/>
      <c r="R5" s="84"/>
      <c r="S5" s="85"/>
      <c r="T5" s="84" t="s">
        <v>1</v>
      </c>
      <c r="X5" s="59" t="str">
        <f t="shared" si="0"/>
        <v>&gt;&gt;&gt;&gt;&gt;41:#,42:#,43:######,</v>
      </c>
      <c r="Y5" s="59" t="str">
        <f t="shared" si="0"/>
        <v>41:#,Stayin_Game_Status (0,1 = not,ingame),42:#,myCharNum (1, 2, 3, 4, 5, or 6),43:######,ActualName,</v>
      </c>
      <c r="Z5" s="60" t="str">
        <f t="shared" si="0"/>
        <v>&lt;&lt;&lt;&lt;&lt;</v>
      </c>
      <c r="AA5" s="60" t="str">
        <f t="shared" si="0"/>
        <v/>
      </c>
      <c r="AB5" s="61" t="s">
        <v>49</v>
      </c>
      <c r="AC5" s="60" t="str">
        <f t="shared" si="1"/>
        <v>&gt;&gt;&gt;&gt;&gt;41:#,42:#,43:######,</v>
      </c>
      <c r="AD5" s="60" t="str">
        <f t="shared" si="1"/>
        <v>41:#,Stayin_Game_Status (0,1 = not,ingame),42:#,myCharNum (1, 2, 3, 4, 5, or 6),43:######,ActualName,</v>
      </c>
      <c r="AE5" s="61" t="str">
        <f t="shared" si="1"/>
        <v>&lt;&lt;&lt;&lt;&lt;</v>
      </c>
      <c r="AF5" s="61" t="str">
        <f t="shared" si="1"/>
        <v/>
      </c>
      <c r="AG5" s="61" t="s">
        <v>49</v>
      </c>
      <c r="AH5" s="61" t="str">
        <f t="shared" si="2"/>
        <v>&gt;&gt;&gt;&gt;&gt;</v>
      </c>
      <c r="AI5" s="61" t="str">
        <f t="shared" si="2"/>
        <v/>
      </c>
      <c r="AJ5" s="51" t="str">
        <f t="shared" si="2"/>
        <v>&lt;&lt;&lt;&lt;&lt;</v>
      </c>
      <c r="AK5" s="51" t="str">
        <f t="shared" si="2"/>
        <v/>
      </c>
      <c r="AL5" s="61" t="s">
        <v>49</v>
      </c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</row>
    <row r="6" spans="1:55" s="75" customFormat="1" ht="15.75" customHeight="1" x14ac:dyDescent="0.25">
      <c r="A6" s="75">
        <v>4</v>
      </c>
      <c r="B6" s="75">
        <v>44</v>
      </c>
      <c r="C6" s="76" t="s">
        <v>41</v>
      </c>
      <c r="D6" s="77" t="s">
        <v>83</v>
      </c>
      <c r="E6" s="78" t="s">
        <v>0</v>
      </c>
      <c r="F6" s="79" t="str">
        <f t="shared" si="3"/>
        <v>44:###,</v>
      </c>
      <c r="G6" s="80" t="str">
        <f t="shared" si="4"/>
        <v>44:###,BankAfterSpend,</v>
      </c>
      <c r="H6" s="81"/>
      <c r="I6" s="81"/>
      <c r="J6" s="81" t="s">
        <v>8</v>
      </c>
      <c r="K6" s="81" t="str">
        <f t="shared" si="5"/>
        <v>44:###,</v>
      </c>
      <c r="L6" s="81" t="str">
        <f>CONCATENATE($K6,$D6,",")</f>
        <v>44:###,BankAfterSpend,</v>
      </c>
      <c r="M6" s="82"/>
      <c r="N6" s="83"/>
      <c r="O6" s="82" t="s">
        <v>2</v>
      </c>
      <c r="P6" s="83"/>
      <c r="Q6" s="83"/>
      <c r="R6" s="84"/>
      <c r="S6" s="85"/>
      <c r="T6" s="84" t="s">
        <v>1</v>
      </c>
      <c r="X6" s="59" t="str">
        <f t="shared" si="0"/>
        <v>&gt;&gt;&gt;&gt;&gt;41:#,42:#,43:######,44:###,</v>
      </c>
      <c r="Y6" s="59" t="str">
        <f t="shared" si="0"/>
        <v>41:#,Stayin_Game_Status (0,1 = not,ingame),42:#,myCharNum (1, 2, 3, 4, 5, or 6),43:######,ActualName,44:###,BankAfterSpend,</v>
      </c>
      <c r="Z6" s="60" t="str">
        <f t="shared" si="0"/>
        <v>&lt;&lt;&lt;&lt;&lt;</v>
      </c>
      <c r="AA6" s="60" t="str">
        <f t="shared" si="0"/>
        <v/>
      </c>
      <c r="AB6" s="61" t="s">
        <v>49</v>
      </c>
      <c r="AC6" s="60" t="str">
        <f t="shared" si="1"/>
        <v>&gt;&gt;&gt;&gt;&gt;41:#,42:#,43:######,44:###,</v>
      </c>
      <c r="AD6" s="60" t="str">
        <f t="shared" si="1"/>
        <v>41:#,Stayin_Game_Status (0,1 = not,ingame),42:#,myCharNum (1, 2, 3, 4, 5, or 6),43:######,ActualName,44:###,BankAfterSpend,</v>
      </c>
      <c r="AE6" s="61" t="str">
        <f t="shared" si="1"/>
        <v>&lt;&lt;&lt;&lt;&lt;</v>
      </c>
      <c r="AF6" s="61" t="str">
        <f t="shared" si="1"/>
        <v/>
      </c>
      <c r="AG6" s="61" t="s">
        <v>49</v>
      </c>
      <c r="AH6" s="61" t="str">
        <f t="shared" si="2"/>
        <v>&gt;&gt;&gt;&gt;&gt;</v>
      </c>
      <c r="AI6" s="61" t="str">
        <f t="shared" si="2"/>
        <v/>
      </c>
      <c r="AJ6" s="51" t="str">
        <f t="shared" si="2"/>
        <v>&lt;&lt;&lt;&lt;&lt;</v>
      </c>
      <c r="AK6" s="51" t="str">
        <f t="shared" si="2"/>
        <v/>
      </c>
      <c r="AL6" s="61" t="s">
        <v>49</v>
      </c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</row>
    <row r="7" spans="1:55" s="75" customFormat="1" ht="15.75" customHeight="1" x14ac:dyDescent="0.25">
      <c r="A7" s="75">
        <v>5</v>
      </c>
      <c r="B7" s="75">
        <v>45</v>
      </c>
      <c r="C7" s="76" t="s">
        <v>41</v>
      </c>
      <c r="D7" s="77" t="s">
        <v>93</v>
      </c>
      <c r="E7" s="78" t="s">
        <v>4</v>
      </c>
      <c r="F7" s="79" t="str">
        <f t="shared" si="3"/>
        <v>45:###,</v>
      </c>
      <c r="G7" s="80" t="str">
        <f t="shared" si="4"/>
        <v>45:###,Attack_balance,</v>
      </c>
      <c r="H7" s="81"/>
      <c r="I7" s="81"/>
      <c r="J7" s="81" t="s">
        <v>8</v>
      </c>
      <c r="K7" s="81" t="str">
        <f t="shared" si="5"/>
        <v>45:###,</v>
      </c>
      <c r="L7" s="81" t="str">
        <f>CONCATENATE($K7,$D7,",")</f>
        <v>45:###,Attack_balance,</v>
      </c>
      <c r="M7" s="82"/>
      <c r="N7" s="83"/>
      <c r="O7" s="82" t="s">
        <v>2</v>
      </c>
      <c r="P7" s="83"/>
      <c r="Q7" s="83"/>
      <c r="R7" s="84"/>
      <c r="S7" s="85"/>
      <c r="T7" s="84" t="s">
        <v>1</v>
      </c>
      <c r="X7" s="59" t="str">
        <f t="shared" si="0"/>
        <v>&gt;&gt;&gt;&gt;&gt;41:#,42:#,43:######,44:###,45:###,</v>
      </c>
      <c r="Y7" s="59" t="str">
        <f t="shared" si="0"/>
        <v>41:#,Stayin_Game_Status (0,1 = not,ingame),42:#,myCharNum (1, 2, 3, 4, 5, or 6),43:######,ActualName,44:###,BankAfterSpend,45:###,Attack_balance,</v>
      </c>
      <c r="Z7" s="60" t="str">
        <f t="shared" si="0"/>
        <v>&lt;&lt;&lt;&lt;&lt;</v>
      </c>
      <c r="AA7" s="60" t="str">
        <f t="shared" si="0"/>
        <v/>
      </c>
      <c r="AB7" s="61" t="s">
        <v>49</v>
      </c>
      <c r="AC7" s="60" t="str">
        <f t="shared" si="1"/>
        <v>&gt;&gt;&gt;&gt;&gt;41:#,42:#,43:######,44:###,45:###,</v>
      </c>
      <c r="AD7" s="60" t="str">
        <f t="shared" si="1"/>
        <v>41:#,Stayin_Game_Status (0,1 = not,ingame),42:#,myCharNum (1, 2, 3, 4, 5, or 6),43:######,ActualName,44:###,BankAfterSpend,45:###,Attack_balance,</v>
      </c>
      <c r="AE7" s="61" t="str">
        <f t="shared" si="1"/>
        <v>&lt;&lt;&lt;&lt;&lt;</v>
      </c>
      <c r="AF7" s="61" t="str">
        <f t="shared" si="1"/>
        <v/>
      </c>
      <c r="AG7" s="61" t="s">
        <v>49</v>
      </c>
      <c r="AH7" s="61" t="str">
        <f t="shared" si="2"/>
        <v>&gt;&gt;&gt;&gt;&gt;</v>
      </c>
      <c r="AI7" s="61" t="str">
        <f t="shared" si="2"/>
        <v/>
      </c>
      <c r="AJ7" s="51" t="str">
        <f t="shared" si="2"/>
        <v>&lt;&lt;&lt;&lt;&lt;</v>
      </c>
      <c r="AK7" s="51" t="str">
        <f t="shared" si="2"/>
        <v/>
      </c>
      <c r="AL7" s="61" t="s">
        <v>49</v>
      </c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</row>
    <row r="8" spans="1:55" s="75" customFormat="1" ht="15.75" customHeight="1" x14ac:dyDescent="0.25">
      <c r="A8" s="75">
        <v>6</v>
      </c>
      <c r="B8" s="75">
        <v>46</v>
      </c>
      <c r="C8" s="76" t="s">
        <v>94</v>
      </c>
      <c r="D8" s="77" t="s">
        <v>90</v>
      </c>
      <c r="E8" s="78" t="s">
        <v>7</v>
      </c>
      <c r="F8" s="79" t="str">
        <f t="shared" si="3"/>
        <v>46:9######,</v>
      </c>
      <c r="G8" s="80" t="str">
        <f t="shared" si="4"/>
        <v>46:9######,Attack_or_Donate (Pinky-Inky),</v>
      </c>
      <c r="H8" s="81"/>
      <c r="I8" s="81"/>
      <c r="J8" s="81" t="s">
        <v>2</v>
      </c>
      <c r="K8" s="81" t="str">
        <f t="shared" si="5"/>
        <v>46:9######,</v>
      </c>
      <c r="L8" s="81" t="str">
        <f>CONCATENATE($K8,$D21,",")</f>
        <v>46:9######,,</v>
      </c>
      <c r="M8" s="82"/>
      <c r="N8" s="83"/>
      <c r="O8" s="82" t="s">
        <v>1</v>
      </c>
      <c r="P8" s="83"/>
      <c r="Q8" s="83"/>
      <c r="R8" s="84"/>
      <c r="S8" s="85"/>
      <c r="T8" s="84" t="s">
        <v>1</v>
      </c>
      <c r="X8" s="59" t="str">
        <f>CONCATENATE(X1,F8)</f>
        <v>46:9######,</v>
      </c>
      <c r="Y8" s="59" t="str">
        <f>CONCATENATE(Y1,G8)</f>
        <v>46:9######,Attack_or_Donate (Pinky-Inky),</v>
      </c>
      <c r="Z8" s="60" t="str">
        <f>CONCATENATE(Z1,H8)</f>
        <v/>
      </c>
      <c r="AA8" s="60" t="str">
        <f>CONCATENATE(AA1,I8)</f>
        <v/>
      </c>
      <c r="AB8" s="61" t="s">
        <v>49</v>
      </c>
      <c r="AC8" s="60" t="str">
        <f>CONCATENATE(AC1,K8)</f>
        <v>46:9######,</v>
      </c>
      <c r="AD8" s="60" t="str">
        <f>CONCATENATE(AD1,L8)</f>
        <v>46:9######,,</v>
      </c>
      <c r="AE8" s="61" t="str">
        <f>CONCATENATE(AE1,M8)</f>
        <v/>
      </c>
      <c r="AF8" s="61" t="str">
        <f>CONCATENATE(AF1,N8)</f>
        <v/>
      </c>
      <c r="AG8" s="61" t="s">
        <v>49</v>
      </c>
      <c r="AH8" s="61" t="str">
        <f>CONCATENATE(AH1,P8)</f>
        <v/>
      </c>
      <c r="AI8" s="61" t="str">
        <f>CONCATENATE(AI1,Q8)</f>
        <v/>
      </c>
      <c r="AJ8" s="51" t="str">
        <f>CONCATENATE(AJ1,R8)</f>
        <v/>
      </c>
      <c r="AK8" s="51" t="str">
        <f>CONCATENATE(AK1,S8)</f>
        <v/>
      </c>
      <c r="AL8" s="61" t="s">
        <v>49</v>
      </c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</row>
    <row r="9" spans="1:55" s="75" customFormat="1" ht="15.75" customHeight="1" x14ac:dyDescent="0.25">
      <c r="A9" s="75">
        <v>7</v>
      </c>
      <c r="B9" s="75">
        <v>47</v>
      </c>
      <c r="C9" s="76" t="s">
        <v>94</v>
      </c>
      <c r="D9" s="77" t="s">
        <v>89</v>
      </c>
      <c r="E9" s="78" t="s">
        <v>7</v>
      </c>
      <c r="F9" s="79" t="str">
        <f t="shared" si="3"/>
        <v>47:9######,</v>
      </c>
      <c r="G9" s="80" t="str">
        <f t="shared" si="4"/>
        <v>47:9######,Will_or_No (Pinky-Inky),</v>
      </c>
      <c r="H9" s="81"/>
      <c r="I9" s="81"/>
      <c r="J9" s="81" t="s">
        <v>2</v>
      </c>
      <c r="K9" s="81" t="str">
        <f t="shared" si="5"/>
        <v>47:9######,</v>
      </c>
      <c r="L9" s="81" t="str">
        <f>CONCATENATE($K9,$D34,",")</f>
        <v>47:9######,,</v>
      </c>
      <c r="M9" s="82"/>
      <c r="N9" s="83"/>
      <c r="O9" s="82" t="s">
        <v>1</v>
      </c>
      <c r="P9" s="83"/>
      <c r="Q9" s="83"/>
      <c r="R9" s="84"/>
      <c r="S9" s="85"/>
      <c r="T9" s="84" t="s">
        <v>1</v>
      </c>
      <c r="X9" s="59" t="str">
        <f t="shared" ref="X9:X15" si="6">CONCATENATE(X8,F9)</f>
        <v>46:9######,47:9######,</v>
      </c>
      <c r="Y9" s="59" t="str">
        <f t="shared" ref="Y9:Y15" si="7">CONCATENATE(Y8,G9)</f>
        <v>46:9######,Attack_or_Donate (Pinky-Inky),47:9######,Will_or_No (Pinky-Inky),</v>
      </c>
      <c r="Z9" s="60" t="str">
        <f t="shared" ref="Z9:Z15" si="8">CONCATENATE(Z8,H9)</f>
        <v/>
      </c>
      <c r="AA9" s="60" t="str">
        <f t="shared" ref="AA9:AA15" si="9">CONCATENATE(AA8,I9)</f>
        <v/>
      </c>
      <c r="AB9" s="61" t="s">
        <v>49</v>
      </c>
      <c r="AC9" s="60" t="str">
        <f t="shared" ref="AC9:AC15" si="10">CONCATENATE(AC8,K9)</f>
        <v>46:9######,47:9######,</v>
      </c>
      <c r="AD9" s="60" t="str">
        <f t="shared" ref="AD9:AD15" si="11">CONCATENATE(AD8,L9)</f>
        <v>46:9######,,47:9######,,</v>
      </c>
      <c r="AE9" s="61" t="str">
        <f t="shared" ref="AE9:AE15" si="12">CONCATENATE(AE8,M9)</f>
        <v/>
      </c>
      <c r="AF9" s="61" t="str">
        <f t="shared" ref="AF9:AF15" si="13">CONCATENATE(AF8,N9)</f>
        <v/>
      </c>
      <c r="AG9" s="61" t="s">
        <v>49</v>
      </c>
      <c r="AH9" s="61" t="str">
        <f t="shared" ref="AH9:AH15" si="14">CONCATENATE(AH8,P9)</f>
        <v/>
      </c>
      <c r="AI9" s="61" t="str">
        <f t="shared" ref="AI9:AI15" si="15">CONCATENATE(AI8,Q9)</f>
        <v/>
      </c>
      <c r="AJ9" s="51" t="str">
        <f t="shared" ref="AJ9:AJ15" si="16">CONCATENATE(AJ8,R9)</f>
        <v/>
      </c>
      <c r="AK9" s="51" t="str">
        <f t="shared" ref="AK9:AK15" si="17">CONCATENATE(AK8,S9)</f>
        <v/>
      </c>
      <c r="AL9" s="61" t="s">
        <v>49</v>
      </c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</row>
    <row r="10" spans="1:55" s="75" customFormat="1" ht="15.75" customHeight="1" x14ac:dyDescent="0.25">
      <c r="A10" s="75">
        <v>8</v>
      </c>
      <c r="B10" s="75">
        <v>48</v>
      </c>
      <c r="C10" s="76" t="s">
        <v>94</v>
      </c>
      <c r="D10" s="77" t="s">
        <v>91</v>
      </c>
      <c r="E10" s="78" t="s">
        <v>7</v>
      </c>
      <c r="F10" s="79" t="str">
        <f t="shared" si="3"/>
        <v>48:9######,</v>
      </c>
      <c r="G10" s="80" t="str">
        <f t="shared" si="4"/>
        <v>48:9######,Mirror_or_No (Pinky-Inky),</v>
      </c>
      <c r="H10" s="81"/>
      <c r="I10" s="81"/>
      <c r="J10" s="81" t="s">
        <v>1</v>
      </c>
      <c r="K10" s="81" t="str">
        <f t="shared" si="5"/>
        <v>48:9######,</v>
      </c>
      <c r="L10" s="81" t="str">
        <f>CONCATENATE($K10,$D25,",")</f>
        <v>48:9######,,</v>
      </c>
      <c r="M10" s="82"/>
      <c r="N10" s="83"/>
      <c r="O10" s="82" t="s">
        <v>1</v>
      </c>
      <c r="P10" s="83"/>
      <c r="Q10" s="83"/>
      <c r="R10" s="84"/>
      <c r="S10" s="85"/>
      <c r="T10" s="84" t="s">
        <v>1</v>
      </c>
      <c r="X10" s="59" t="str">
        <f t="shared" si="6"/>
        <v>46:9######,47:9######,48:9######,</v>
      </c>
      <c r="Y10" s="59" t="str">
        <f t="shared" si="7"/>
        <v>46:9######,Attack_or_Donate (Pinky-Inky),47:9######,Will_or_No (Pinky-Inky),48:9######,Mirror_or_No (Pinky-Inky),</v>
      </c>
      <c r="Z10" s="60" t="str">
        <f t="shared" si="8"/>
        <v/>
      </c>
      <c r="AA10" s="60" t="str">
        <f t="shared" si="9"/>
        <v/>
      </c>
      <c r="AB10" s="61" t="s">
        <v>49</v>
      </c>
      <c r="AC10" s="60" t="str">
        <f t="shared" si="10"/>
        <v>46:9######,47:9######,48:9######,</v>
      </c>
      <c r="AD10" s="60" t="str">
        <f t="shared" si="11"/>
        <v>46:9######,,47:9######,,48:9######,,</v>
      </c>
      <c r="AE10" s="61" t="str">
        <f t="shared" si="12"/>
        <v/>
      </c>
      <c r="AF10" s="61" t="str">
        <f t="shared" si="13"/>
        <v/>
      </c>
      <c r="AG10" s="61" t="s">
        <v>49</v>
      </c>
      <c r="AH10" s="61" t="str">
        <f t="shared" si="14"/>
        <v/>
      </c>
      <c r="AI10" s="61" t="str">
        <f t="shared" si="15"/>
        <v/>
      </c>
      <c r="AJ10" s="51" t="str">
        <f t="shared" si="16"/>
        <v/>
      </c>
      <c r="AK10" s="51" t="str">
        <f t="shared" si="17"/>
        <v/>
      </c>
      <c r="AL10" s="61" t="s">
        <v>49</v>
      </c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</row>
    <row r="11" spans="1:55" s="75" customFormat="1" ht="15.75" customHeight="1" x14ac:dyDescent="0.25">
      <c r="A11" s="75">
        <v>8</v>
      </c>
      <c r="B11" s="75">
        <v>49</v>
      </c>
      <c r="C11" s="76" t="s">
        <v>41</v>
      </c>
      <c r="D11" s="77" t="s">
        <v>95</v>
      </c>
      <c r="E11" s="78" t="s">
        <v>7</v>
      </c>
      <c r="F11" s="79" t="str">
        <f t="shared" si="3"/>
        <v>49:###,</v>
      </c>
      <c r="G11" s="80" t="str">
        <f>CONCATENATE($F11,$D24,",")</f>
        <v>49:###,,</v>
      </c>
      <c r="H11" s="81"/>
      <c r="I11" s="81"/>
      <c r="J11" s="81" t="s">
        <v>1</v>
      </c>
      <c r="K11" s="81" t="str">
        <f t="shared" si="5"/>
        <v>49:###,</v>
      </c>
      <c r="L11" s="81" t="str">
        <f>CONCATENATE($K11,$D26,",")</f>
        <v>49:###,,</v>
      </c>
      <c r="M11" s="82"/>
      <c r="N11" s="83"/>
      <c r="O11" s="82" t="s">
        <v>1</v>
      </c>
      <c r="P11" s="83"/>
      <c r="Q11" s="83"/>
      <c r="R11" s="84"/>
      <c r="S11" s="85"/>
      <c r="T11" s="84" t="s">
        <v>1</v>
      </c>
      <c r="X11" s="59" t="str">
        <f>CONCATENATE(X10,F11)</f>
        <v>46:9######,47:9######,48:9######,49:###,</v>
      </c>
      <c r="Y11" s="59" t="str">
        <f>CONCATENATE(Y10,G11)</f>
        <v>46:9######,Attack_or_Donate (Pinky-Inky),47:9######,Will_or_No (Pinky-Inky),48:9######,Mirror_or_No (Pinky-Inky),49:###,,</v>
      </c>
      <c r="Z11" s="60" t="str">
        <f>CONCATENATE(Z10,H11)</f>
        <v/>
      </c>
      <c r="AA11" s="60" t="str">
        <f>CONCATENATE(AA10,I11)</f>
        <v/>
      </c>
      <c r="AB11" s="61" t="s">
        <v>49</v>
      </c>
      <c r="AC11" s="60" t="str">
        <f>CONCATENATE(AC10,K11)</f>
        <v>46:9######,47:9######,48:9######,49:###,</v>
      </c>
      <c r="AD11" s="60" t="str">
        <f>CONCATENATE(AD10,L11)</f>
        <v>46:9######,,47:9######,,48:9######,,49:###,,</v>
      </c>
      <c r="AE11" s="61" t="str">
        <f>CONCATENATE(AE10,M11)</f>
        <v/>
      </c>
      <c r="AF11" s="61" t="str">
        <f>CONCATENATE(AF10,N11)</f>
        <v/>
      </c>
      <c r="AG11" s="61" t="s">
        <v>49</v>
      </c>
      <c r="AH11" s="61" t="str">
        <f>CONCATENATE(AH10,P11)</f>
        <v/>
      </c>
      <c r="AI11" s="61" t="str">
        <f>CONCATENATE(AI10,Q11)</f>
        <v/>
      </c>
      <c r="AJ11" s="51" t="str">
        <f>CONCATENATE(AJ10,R11)</f>
        <v/>
      </c>
      <c r="AK11" s="51" t="str">
        <f>CONCATENATE(AK10,S11)</f>
        <v/>
      </c>
      <c r="AL11" s="61" t="s">
        <v>49</v>
      </c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</row>
    <row r="12" spans="1:55" s="75" customFormat="1" ht="15.75" customHeight="1" x14ac:dyDescent="0.25">
      <c r="A12" s="75">
        <v>9</v>
      </c>
      <c r="B12" s="75">
        <v>50</v>
      </c>
      <c r="C12" s="76" t="s">
        <v>41</v>
      </c>
      <c r="D12" s="77" t="s">
        <v>96</v>
      </c>
      <c r="E12" s="78" t="s">
        <v>4</v>
      </c>
      <c r="F12" s="79" t="str">
        <f t="shared" si="3"/>
        <v>50:###,</v>
      </c>
      <c r="G12" s="80" t="str">
        <f>CONCATENATE($F12,$D25,",")</f>
        <v>50:###,,</v>
      </c>
      <c r="H12" s="81"/>
      <c r="I12" s="81"/>
      <c r="J12" s="81" t="s">
        <v>5</v>
      </c>
      <c r="K12" s="81" t="str">
        <f t="shared" si="5"/>
        <v>50:###,</v>
      </c>
      <c r="L12" s="81" t="str">
        <f>CONCATENATE($K12,$D26,",")</f>
        <v>50:###,,</v>
      </c>
      <c r="M12" s="82"/>
      <c r="N12" s="83"/>
      <c r="O12" s="82" t="s">
        <v>2</v>
      </c>
      <c r="P12" s="83"/>
      <c r="Q12" s="83"/>
      <c r="R12" s="84"/>
      <c r="S12" s="85"/>
      <c r="T12" s="84" t="s">
        <v>1</v>
      </c>
      <c r="X12" s="59" t="str">
        <f>CONCATENATE(X10,F12)</f>
        <v>46:9######,47:9######,48:9######,50:###,</v>
      </c>
      <c r="Y12" s="59" t="str">
        <f>CONCATENATE(Y10,G12)</f>
        <v>46:9######,Attack_or_Donate (Pinky-Inky),47:9######,Will_or_No (Pinky-Inky),48:9######,Mirror_or_No (Pinky-Inky),50:###,,</v>
      </c>
      <c r="Z12" s="60" t="str">
        <f>CONCATENATE(Z10,H12)</f>
        <v/>
      </c>
      <c r="AA12" s="60" t="str">
        <f>CONCATENATE(AA10,I12)</f>
        <v/>
      </c>
      <c r="AB12" s="61" t="s">
        <v>49</v>
      </c>
      <c r="AC12" s="60" t="str">
        <f>CONCATENATE(AC10,K12)</f>
        <v>46:9######,47:9######,48:9######,50:###,</v>
      </c>
      <c r="AD12" s="60" t="str">
        <f>CONCATENATE(AD10,L12)</f>
        <v>46:9######,,47:9######,,48:9######,,50:###,,</v>
      </c>
      <c r="AE12" s="61" t="str">
        <f>CONCATENATE(AE10,M12)</f>
        <v/>
      </c>
      <c r="AF12" s="61" t="str">
        <f>CONCATENATE(AF10,N12)</f>
        <v/>
      </c>
      <c r="AG12" s="61" t="s">
        <v>49</v>
      </c>
      <c r="AH12" s="61" t="str">
        <f>CONCATENATE(AH10,P12)</f>
        <v/>
      </c>
      <c r="AI12" s="61" t="str">
        <f>CONCATENATE(AI10,Q12)</f>
        <v/>
      </c>
      <c r="AJ12" s="51" t="str">
        <f>CONCATENATE(AJ10,R12)</f>
        <v/>
      </c>
      <c r="AK12" s="51" t="str">
        <f>CONCATENATE(AK10,S12)</f>
        <v/>
      </c>
      <c r="AL12" s="61" t="s">
        <v>49</v>
      </c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</row>
    <row r="13" spans="1:55" s="75" customFormat="1" ht="15.75" customHeight="1" x14ac:dyDescent="0.25">
      <c r="A13" s="75">
        <v>10</v>
      </c>
      <c r="B13" s="75">
        <v>51</v>
      </c>
      <c r="C13" s="76" t="s">
        <v>41</v>
      </c>
      <c r="D13" s="77" t="s">
        <v>85</v>
      </c>
      <c r="E13" s="78" t="s">
        <v>4</v>
      </c>
      <c r="F13" s="79" t="str">
        <f t="shared" si="3"/>
        <v>51:###,</v>
      </c>
      <c r="G13" s="80" t="str">
        <f>CONCATENATE($F13,$D26,",")</f>
        <v>51:###,,</v>
      </c>
      <c r="H13" s="81"/>
      <c r="I13" s="81"/>
      <c r="J13" s="81" t="s">
        <v>5</v>
      </c>
      <c r="K13" s="81" t="str">
        <f t="shared" si="5"/>
        <v>51:###,</v>
      </c>
      <c r="L13" s="81" t="str">
        <f>CONCATENATE($K13,$D27,",")</f>
        <v>51:###,,</v>
      </c>
      <c r="M13" s="82"/>
      <c r="N13" s="83"/>
      <c r="O13" s="82" t="s">
        <v>2</v>
      </c>
      <c r="P13" s="83"/>
      <c r="Q13" s="83"/>
      <c r="R13" s="84"/>
      <c r="S13" s="85"/>
      <c r="T13" s="84" t="s">
        <v>1</v>
      </c>
      <c r="X13" s="59" t="str">
        <f t="shared" si="6"/>
        <v>46:9######,47:9######,48:9######,50:###,51:###,</v>
      </c>
      <c r="Y13" s="59" t="str">
        <f t="shared" si="7"/>
        <v>46:9######,Attack_or_Donate (Pinky-Inky),47:9######,Will_or_No (Pinky-Inky),48:9######,Mirror_or_No (Pinky-Inky),50:###,,51:###,,</v>
      </c>
      <c r="Z13" s="60" t="str">
        <f t="shared" si="8"/>
        <v/>
      </c>
      <c r="AA13" s="60" t="str">
        <f t="shared" si="9"/>
        <v/>
      </c>
      <c r="AB13" s="61" t="s">
        <v>49</v>
      </c>
      <c r="AC13" s="60" t="str">
        <f t="shared" si="10"/>
        <v>46:9######,47:9######,48:9######,50:###,51:###,</v>
      </c>
      <c r="AD13" s="60" t="str">
        <f t="shared" si="11"/>
        <v>46:9######,,47:9######,,48:9######,,50:###,,51:###,,</v>
      </c>
      <c r="AE13" s="61" t="str">
        <f t="shared" si="12"/>
        <v/>
      </c>
      <c r="AF13" s="61" t="str">
        <f t="shared" si="13"/>
        <v/>
      </c>
      <c r="AG13" s="61" t="s">
        <v>49</v>
      </c>
      <c r="AH13" s="61" t="str">
        <f t="shared" si="14"/>
        <v/>
      </c>
      <c r="AI13" s="61" t="str">
        <f t="shared" si="15"/>
        <v/>
      </c>
      <c r="AJ13" s="51" t="str">
        <f t="shared" si="16"/>
        <v/>
      </c>
      <c r="AK13" s="51" t="str">
        <f t="shared" si="17"/>
        <v/>
      </c>
      <c r="AL13" s="61" t="s">
        <v>49</v>
      </c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</row>
    <row r="14" spans="1:55" s="75" customFormat="1" ht="15.75" customHeight="1" x14ac:dyDescent="0.25">
      <c r="A14" s="75">
        <v>11</v>
      </c>
      <c r="B14" s="75">
        <v>52</v>
      </c>
      <c r="C14" s="76" t="s">
        <v>41</v>
      </c>
      <c r="D14" s="77" t="s">
        <v>86</v>
      </c>
      <c r="E14" s="78"/>
      <c r="F14" s="79" t="str">
        <f t="shared" si="3"/>
        <v>52:###,</v>
      </c>
      <c r="G14" s="80" t="str">
        <f>CONCATENATE($F14,$D27,",")</f>
        <v>52:###,,</v>
      </c>
      <c r="H14" s="81"/>
      <c r="I14" s="81"/>
      <c r="J14" s="81" t="s">
        <v>5</v>
      </c>
      <c r="K14" s="81" t="str">
        <f t="shared" si="5"/>
        <v>52:###,</v>
      </c>
      <c r="L14" s="81" t="str">
        <f>CONCATENATE($K14,$D15,",")</f>
        <v>52:###,Attack_or_Donate Blinky,</v>
      </c>
      <c r="M14" s="82"/>
      <c r="N14" s="83"/>
      <c r="O14" s="82" t="s">
        <v>2</v>
      </c>
      <c r="P14" s="83"/>
      <c r="Q14" s="83"/>
      <c r="R14" s="84"/>
      <c r="S14" s="85"/>
      <c r="T14" s="84" t="s">
        <v>1</v>
      </c>
      <c r="X14" s="59" t="str">
        <f t="shared" si="6"/>
        <v>46:9######,47:9######,48:9######,50:###,51:###,52:###,</v>
      </c>
      <c r="Y14" s="59" t="str">
        <f t="shared" si="7"/>
        <v>46:9######,Attack_or_Donate (Pinky-Inky),47:9######,Will_or_No (Pinky-Inky),48:9######,Mirror_or_No (Pinky-Inky),50:###,,51:###,,52:###,,</v>
      </c>
      <c r="Z14" s="60" t="str">
        <f t="shared" si="8"/>
        <v/>
      </c>
      <c r="AA14" s="60" t="str">
        <f t="shared" si="9"/>
        <v/>
      </c>
      <c r="AB14" s="61" t="s">
        <v>49</v>
      </c>
      <c r="AC14" s="60" t="str">
        <f t="shared" si="10"/>
        <v>46:9######,47:9######,48:9######,50:###,51:###,52:###,</v>
      </c>
      <c r="AD14" s="60" t="str">
        <f t="shared" si="11"/>
        <v>46:9######,,47:9######,,48:9######,,50:###,,51:###,,52:###,Attack_or_Donate Blinky,</v>
      </c>
      <c r="AE14" s="61" t="str">
        <f t="shared" si="12"/>
        <v/>
      </c>
      <c r="AF14" s="61" t="str">
        <f t="shared" si="13"/>
        <v/>
      </c>
      <c r="AG14" s="61" t="s">
        <v>49</v>
      </c>
      <c r="AH14" s="61" t="str">
        <f t="shared" si="14"/>
        <v/>
      </c>
      <c r="AI14" s="61" t="str">
        <f t="shared" si="15"/>
        <v/>
      </c>
      <c r="AJ14" s="51" t="str">
        <f t="shared" si="16"/>
        <v/>
      </c>
      <c r="AK14" s="51" t="str">
        <f t="shared" si="17"/>
        <v/>
      </c>
      <c r="AL14" s="61" t="s">
        <v>49</v>
      </c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</row>
    <row r="15" spans="1:55" s="75" customFormat="1" ht="15.75" customHeight="1" x14ac:dyDescent="0.25">
      <c r="A15" s="75">
        <v>12</v>
      </c>
      <c r="B15" s="75">
        <v>53</v>
      </c>
      <c r="C15" s="76" t="s">
        <v>41</v>
      </c>
      <c r="D15" s="77" t="s">
        <v>87</v>
      </c>
      <c r="E15" s="78" t="s">
        <v>4</v>
      </c>
      <c r="F15" s="79" t="str">
        <f t="shared" si="3"/>
        <v>53:###,</v>
      </c>
      <c r="G15" s="80" t="str">
        <f t="shared" si="4"/>
        <v>53:###,Attack_or_Donate Blinky,</v>
      </c>
      <c r="H15" s="81"/>
      <c r="I15" s="81"/>
      <c r="J15" s="81" t="s">
        <v>5</v>
      </c>
      <c r="K15" s="81" t="str">
        <f t="shared" si="5"/>
        <v>53:###,</v>
      </c>
      <c r="L15" s="81" t="e">
        <f>CONCATENATE($K15,#REF!,",")</f>
        <v>#REF!</v>
      </c>
      <c r="M15" s="82"/>
      <c r="N15" s="83"/>
      <c r="O15" s="82" t="s">
        <v>2</v>
      </c>
      <c r="P15" s="83"/>
      <c r="Q15" s="83"/>
      <c r="R15" s="84"/>
      <c r="S15" s="85"/>
      <c r="T15" s="84" t="s">
        <v>1</v>
      </c>
      <c r="X15" s="59" t="str">
        <f t="shared" si="6"/>
        <v>46:9######,47:9######,48:9######,50:###,51:###,52:###,53:###,</v>
      </c>
      <c r="Y15" s="59" t="str">
        <f t="shared" si="7"/>
        <v>46:9######,Attack_or_Donate (Pinky-Inky),47:9######,Will_or_No (Pinky-Inky),48:9######,Mirror_or_No (Pinky-Inky),50:###,,51:###,,52:###,,53:###,Attack_or_Donate Blinky,</v>
      </c>
      <c r="Z15" s="60" t="str">
        <f t="shared" si="8"/>
        <v/>
      </c>
      <c r="AA15" s="60" t="str">
        <f t="shared" si="9"/>
        <v/>
      </c>
      <c r="AB15" s="61" t="s">
        <v>49</v>
      </c>
      <c r="AC15" s="60" t="str">
        <f t="shared" si="10"/>
        <v>46:9######,47:9######,48:9######,50:###,51:###,52:###,53:###,</v>
      </c>
      <c r="AD15" s="60" t="e">
        <f t="shared" si="11"/>
        <v>#REF!</v>
      </c>
      <c r="AE15" s="61" t="str">
        <f t="shared" si="12"/>
        <v/>
      </c>
      <c r="AF15" s="61" t="str">
        <f t="shared" si="13"/>
        <v/>
      </c>
      <c r="AG15" s="61" t="s">
        <v>49</v>
      </c>
      <c r="AH15" s="61" t="str">
        <f t="shared" si="14"/>
        <v/>
      </c>
      <c r="AI15" s="61" t="str">
        <f t="shared" si="15"/>
        <v/>
      </c>
      <c r="AJ15" s="51" t="str">
        <f t="shared" si="16"/>
        <v/>
      </c>
      <c r="AK15" s="51" t="str">
        <f t="shared" si="17"/>
        <v/>
      </c>
      <c r="AL15" s="61" t="s">
        <v>49</v>
      </c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</row>
    <row r="16" spans="1:55" s="75" customFormat="1" ht="15.75" customHeight="1" x14ac:dyDescent="0.25">
      <c r="A16" s="75">
        <v>7</v>
      </c>
      <c r="B16" s="75">
        <v>54</v>
      </c>
      <c r="C16" s="76" t="s">
        <v>41</v>
      </c>
      <c r="D16" s="77" t="s">
        <v>88</v>
      </c>
      <c r="E16" s="78" t="s">
        <v>7</v>
      </c>
      <c r="F16" s="79" t="str">
        <f t="shared" si="3"/>
        <v>54:###,</v>
      </c>
      <c r="G16" s="80" t="str">
        <f t="shared" si="4"/>
        <v>54:###,Attack_or_Donate Inky,</v>
      </c>
      <c r="H16" s="81"/>
      <c r="I16" s="81"/>
      <c r="J16" s="81" t="s">
        <v>2</v>
      </c>
      <c r="K16" s="81" t="str">
        <f t="shared" si="5"/>
        <v>54:###,</v>
      </c>
      <c r="L16" s="81" t="str">
        <f>CONCATENATE($K16,$D40,",")</f>
        <v>54:###,,</v>
      </c>
      <c r="M16" s="82"/>
      <c r="N16" s="83"/>
      <c r="O16" s="82" t="s">
        <v>1</v>
      </c>
      <c r="P16" s="83"/>
      <c r="Q16" s="83"/>
      <c r="R16" s="84"/>
      <c r="S16" s="85"/>
      <c r="T16" s="84" t="s">
        <v>1</v>
      </c>
      <c r="X16" s="59" t="str">
        <f t="shared" ref="X16:AA21" si="18">CONCATENATE(X15,F16)</f>
        <v>46:9######,47:9######,48:9######,50:###,51:###,52:###,53:###,54:###,</v>
      </c>
      <c r="Y16" s="59" t="str">
        <f t="shared" si="18"/>
        <v>46:9######,Attack_or_Donate (Pinky-Inky),47:9######,Will_or_No (Pinky-Inky),48:9######,Mirror_or_No (Pinky-Inky),50:###,,51:###,,52:###,,53:###,Attack_or_Donate Blinky,54:###,Attack_or_Donate Inky,</v>
      </c>
      <c r="Z16" s="60" t="str">
        <f t="shared" si="18"/>
        <v/>
      </c>
      <c r="AA16" s="60" t="str">
        <f t="shared" si="18"/>
        <v/>
      </c>
      <c r="AB16" s="61" t="s">
        <v>49</v>
      </c>
      <c r="AC16" s="60" t="str">
        <f t="shared" ref="AC16:AF21" si="19">CONCATENATE(AC15,K16)</f>
        <v>46:9######,47:9######,48:9######,50:###,51:###,52:###,53:###,54:###,</v>
      </c>
      <c r="AD16" s="60" t="e">
        <f t="shared" si="19"/>
        <v>#REF!</v>
      </c>
      <c r="AE16" s="61" t="str">
        <f t="shared" si="19"/>
        <v/>
      </c>
      <c r="AF16" s="61" t="str">
        <f t="shared" si="19"/>
        <v/>
      </c>
      <c r="AG16" s="61" t="s">
        <v>49</v>
      </c>
      <c r="AH16" s="61" t="str">
        <f t="shared" ref="AH16:AK21" si="20">CONCATENATE(AH15,P16)</f>
        <v/>
      </c>
      <c r="AI16" s="61" t="str">
        <f t="shared" si="20"/>
        <v/>
      </c>
      <c r="AJ16" s="51" t="str">
        <f t="shared" si="20"/>
        <v/>
      </c>
      <c r="AK16" s="51" t="str">
        <f t="shared" si="20"/>
        <v/>
      </c>
      <c r="AL16" s="61" t="s">
        <v>49</v>
      </c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</row>
    <row r="17" spans="1:55" s="75" customFormat="1" ht="15.75" customHeight="1" x14ac:dyDescent="0.25">
      <c r="A17" s="75">
        <v>8</v>
      </c>
      <c r="C17" s="76"/>
      <c r="D17" s="77"/>
      <c r="E17" s="78"/>
      <c r="F17" s="79"/>
      <c r="G17" s="80"/>
      <c r="H17" s="81"/>
      <c r="I17" s="81"/>
      <c r="J17" s="81" t="s">
        <v>1</v>
      </c>
      <c r="K17" s="81" t="str">
        <f t="shared" si="5"/>
        <v>:,</v>
      </c>
      <c r="L17" s="81" t="str">
        <f>CONCATENATE($K17,$D18,",")</f>
        <v>:,,</v>
      </c>
      <c r="M17" s="82"/>
      <c r="N17" s="83"/>
      <c r="O17" s="82" t="s">
        <v>1</v>
      </c>
      <c r="P17" s="83"/>
      <c r="Q17" s="83"/>
      <c r="R17" s="84"/>
      <c r="S17" s="85"/>
      <c r="T17" s="84" t="s">
        <v>1</v>
      </c>
      <c r="X17" s="59" t="str">
        <f t="shared" si="18"/>
        <v>46:9######,47:9######,48:9######,50:###,51:###,52:###,53:###,54:###,</v>
      </c>
      <c r="Y17" s="59" t="str">
        <f t="shared" si="18"/>
        <v>46:9######,Attack_or_Donate (Pinky-Inky),47:9######,Will_or_No (Pinky-Inky),48:9######,Mirror_or_No (Pinky-Inky),50:###,,51:###,,52:###,,53:###,Attack_or_Donate Blinky,54:###,Attack_or_Donate Inky,</v>
      </c>
      <c r="Z17" s="60" t="str">
        <f t="shared" si="18"/>
        <v/>
      </c>
      <c r="AA17" s="60" t="str">
        <f t="shared" si="18"/>
        <v/>
      </c>
      <c r="AB17" s="61" t="s">
        <v>49</v>
      </c>
      <c r="AC17" s="60" t="str">
        <f t="shared" si="19"/>
        <v>46:9######,47:9######,48:9######,50:###,51:###,52:###,53:###,54:###,:,</v>
      </c>
      <c r="AD17" s="60" t="e">
        <f t="shared" si="19"/>
        <v>#REF!</v>
      </c>
      <c r="AE17" s="61" t="str">
        <f t="shared" si="19"/>
        <v/>
      </c>
      <c r="AF17" s="61" t="str">
        <f t="shared" si="19"/>
        <v/>
      </c>
      <c r="AG17" s="61" t="s">
        <v>49</v>
      </c>
      <c r="AH17" s="61" t="str">
        <f t="shared" si="20"/>
        <v/>
      </c>
      <c r="AI17" s="61" t="str">
        <f t="shared" si="20"/>
        <v/>
      </c>
      <c r="AJ17" s="51" t="str">
        <f t="shared" si="20"/>
        <v/>
      </c>
      <c r="AK17" s="51" t="str">
        <f t="shared" si="20"/>
        <v/>
      </c>
      <c r="AL17" s="61" t="s">
        <v>49</v>
      </c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</row>
    <row r="18" spans="1:55" s="75" customFormat="1" ht="15.75" customHeight="1" x14ac:dyDescent="0.25">
      <c r="A18" s="75">
        <v>9</v>
      </c>
      <c r="C18" s="76"/>
      <c r="D18" s="77"/>
      <c r="E18" s="78"/>
      <c r="F18" s="79"/>
      <c r="G18" s="80"/>
      <c r="H18" s="81"/>
      <c r="I18" s="81"/>
      <c r="J18" s="81" t="s">
        <v>5</v>
      </c>
      <c r="K18" s="81" t="str">
        <f t="shared" si="5"/>
        <v>:,</v>
      </c>
      <c r="L18" s="81" t="str">
        <f>CONCATENATE($K18,$D19,",")</f>
        <v>:,,</v>
      </c>
      <c r="M18" s="82"/>
      <c r="N18" s="83"/>
      <c r="O18" s="82" t="s">
        <v>2</v>
      </c>
      <c r="P18" s="83"/>
      <c r="Q18" s="83"/>
      <c r="R18" s="84"/>
      <c r="S18" s="85"/>
      <c r="T18" s="84" t="s">
        <v>1</v>
      </c>
      <c r="X18" s="59" t="str">
        <f t="shared" si="18"/>
        <v>46:9######,47:9######,48:9######,50:###,51:###,52:###,53:###,54:###,</v>
      </c>
      <c r="Y18" s="59" t="str">
        <f t="shared" si="18"/>
        <v>46:9######,Attack_or_Donate (Pinky-Inky),47:9######,Will_or_No (Pinky-Inky),48:9######,Mirror_or_No (Pinky-Inky),50:###,,51:###,,52:###,,53:###,Attack_or_Donate Blinky,54:###,Attack_or_Donate Inky,</v>
      </c>
      <c r="Z18" s="60" t="str">
        <f t="shared" si="18"/>
        <v/>
      </c>
      <c r="AA18" s="60" t="str">
        <f t="shared" si="18"/>
        <v/>
      </c>
      <c r="AB18" s="61" t="s">
        <v>49</v>
      </c>
      <c r="AC18" s="60" t="str">
        <f t="shared" si="19"/>
        <v>46:9######,47:9######,48:9######,50:###,51:###,52:###,53:###,54:###,:,:,</v>
      </c>
      <c r="AD18" s="60" t="e">
        <f t="shared" si="19"/>
        <v>#REF!</v>
      </c>
      <c r="AE18" s="61" t="str">
        <f t="shared" si="19"/>
        <v/>
      </c>
      <c r="AF18" s="61" t="str">
        <f t="shared" si="19"/>
        <v/>
      </c>
      <c r="AG18" s="61" t="s">
        <v>49</v>
      </c>
      <c r="AH18" s="61" t="str">
        <f t="shared" si="20"/>
        <v/>
      </c>
      <c r="AI18" s="61" t="str">
        <f t="shared" si="20"/>
        <v/>
      </c>
      <c r="AJ18" s="51" t="str">
        <f t="shared" si="20"/>
        <v/>
      </c>
      <c r="AK18" s="51" t="str">
        <f t="shared" si="20"/>
        <v/>
      </c>
      <c r="AL18" s="61" t="s">
        <v>49</v>
      </c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</row>
    <row r="19" spans="1:55" s="75" customFormat="1" ht="15.75" customHeight="1" x14ac:dyDescent="0.25">
      <c r="A19" s="75">
        <v>10</v>
      </c>
      <c r="C19" s="76"/>
      <c r="D19" s="77"/>
      <c r="E19" s="78"/>
      <c r="F19" s="79"/>
      <c r="G19" s="80"/>
      <c r="H19" s="81"/>
      <c r="I19" s="81"/>
      <c r="J19" s="81" t="s">
        <v>5</v>
      </c>
      <c r="K19" s="81" t="str">
        <f t="shared" si="5"/>
        <v>:,</v>
      </c>
      <c r="L19" s="81" t="str">
        <f>CONCATENATE($K19,$D20,",")</f>
        <v>:,,</v>
      </c>
      <c r="M19" s="82"/>
      <c r="N19" s="83"/>
      <c r="O19" s="82" t="s">
        <v>2</v>
      </c>
      <c r="P19" s="83"/>
      <c r="Q19" s="83"/>
      <c r="R19" s="84"/>
      <c r="S19" s="85"/>
      <c r="T19" s="84" t="s">
        <v>1</v>
      </c>
      <c r="X19" s="59" t="str">
        <f t="shared" si="18"/>
        <v>46:9######,47:9######,48:9######,50:###,51:###,52:###,53:###,54:###,</v>
      </c>
      <c r="Y19" s="59" t="str">
        <f t="shared" si="18"/>
        <v>46:9######,Attack_or_Donate (Pinky-Inky),47:9######,Will_or_No (Pinky-Inky),48:9######,Mirror_or_No (Pinky-Inky),50:###,,51:###,,52:###,,53:###,Attack_or_Donate Blinky,54:###,Attack_or_Donate Inky,</v>
      </c>
      <c r="Z19" s="60" t="str">
        <f t="shared" si="18"/>
        <v/>
      </c>
      <c r="AA19" s="60" t="str">
        <f t="shared" si="18"/>
        <v/>
      </c>
      <c r="AB19" s="61" t="s">
        <v>49</v>
      </c>
      <c r="AC19" s="60" t="str">
        <f t="shared" si="19"/>
        <v>46:9######,47:9######,48:9######,50:###,51:###,52:###,53:###,54:###,:,:,:,</v>
      </c>
      <c r="AD19" s="60" t="e">
        <f t="shared" si="19"/>
        <v>#REF!</v>
      </c>
      <c r="AE19" s="61" t="str">
        <f t="shared" si="19"/>
        <v/>
      </c>
      <c r="AF19" s="61" t="str">
        <f t="shared" si="19"/>
        <v/>
      </c>
      <c r="AG19" s="61" t="s">
        <v>49</v>
      </c>
      <c r="AH19" s="61" t="str">
        <f t="shared" si="20"/>
        <v/>
      </c>
      <c r="AI19" s="61" t="str">
        <f t="shared" si="20"/>
        <v/>
      </c>
      <c r="AJ19" s="51" t="str">
        <f t="shared" si="20"/>
        <v/>
      </c>
      <c r="AK19" s="51" t="str">
        <f t="shared" si="20"/>
        <v/>
      </c>
      <c r="AL19" s="61" t="s">
        <v>49</v>
      </c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</row>
    <row r="20" spans="1:55" s="75" customFormat="1" ht="15.75" customHeight="1" x14ac:dyDescent="0.25">
      <c r="A20" s="75">
        <v>11</v>
      </c>
      <c r="C20" s="76"/>
      <c r="D20" s="77"/>
      <c r="E20" s="78"/>
      <c r="F20" s="79"/>
      <c r="G20" s="80"/>
      <c r="H20" s="81"/>
      <c r="I20" s="81"/>
      <c r="J20" s="81" t="s">
        <v>5</v>
      </c>
      <c r="K20" s="81" t="str">
        <f t="shared" si="5"/>
        <v>:,</v>
      </c>
      <c r="L20" s="81" t="str">
        <f>CONCATENATE($K20,$D21,",")</f>
        <v>:,,</v>
      </c>
      <c r="M20" s="82"/>
      <c r="N20" s="83"/>
      <c r="O20" s="82" t="s">
        <v>2</v>
      </c>
      <c r="P20" s="83"/>
      <c r="Q20" s="83"/>
      <c r="R20" s="84"/>
      <c r="S20" s="85"/>
      <c r="T20" s="84" t="s">
        <v>1</v>
      </c>
      <c r="X20" s="59" t="str">
        <f t="shared" si="18"/>
        <v>46:9######,47:9######,48:9######,50:###,51:###,52:###,53:###,54:###,</v>
      </c>
      <c r="Y20" s="59" t="str">
        <f t="shared" si="18"/>
        <v>46:9######,Attack_or_Donate (Pinky-Inky),47:9######,Will_or_No (Pinky-Inky),48:9######,Mirror_or_No (Pinky-Inky),50:###,,51:###,,52:###,,53:###,Attack_or_Donate Blinky,54:###,Attack_or_Donate Inky,</v>
      </c>
      <c r="Z20" s="60" t="str">
        <f t="shared" si="18"/>
        <v/>
      </c>
      <c r="AA20" s="60" t="str">
        <f t="shared" si="18"/>
        <v/>
      </c>
      <c r="AB20" s="61" t="s">
        <v>49</v>
      </c>
      <c r="AC20" s="60" t="str">
        <f t="shared" si="19"/>
        <v>46:9######,47:9######,48:9######,50:###,51:###,52:###,53:###,54:###,:,:,:,:,</v>
      </c>
      <c r="AD20" s="60" t="e">
        <f t="shared" si="19"/>
        <v>#REF!</v>
      </c>
      <c r="AE20" s="61" t="str">
        <f t="shared" si="19"/>
        <v/>
      </c>
      <c r="AF20" s="61" t="str">
        <f t="shared" si="19"/>
        <v/>
      </c>
      <c r="AG20" s="61" t="s">
        <v>49</v>
      </c>
      <c r="AH20" s="61" t="str">
        <f t="shared" si="20"/>
        <v/>
      </c>
      <c r="AI20" s="61" t="str">
        <f t="shared" si="20"/>
        <v/>
      </c>
      <c r="AJ20" s="51" t="str">
        <f t="shared" si="20"/>
        <v/>
      </c>
      <c r="AK20" s="51" t="str">
        <f t="shared" si="20"/>
        <v/>
      </c>
      <c r="AL20" s="61" t="s">
        <v>49</v>
      </c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</row>
    <row r="21" spans="1:55" s="75" customFormat="1" ht="15.75" customHeight="1" x14ac:dyDescent="0.25">
      <c r="C21" s="76"/>
      <c r="D21" s="77"/>
      <c r="E21" s="78"/>
      <c r="F21" s="79"/>
      <c r="G21" s="80"/>
      <c r="H21" s="81"/>
      <c r="I21" s="81"/>
      <c r="J21" s="81" t="s">
        <v>5</v>
      </c>
      <c r="K21" s="81" t="str">
        <f t="shared" si="5"/>
        <v>:,</v>
      </c>
      <c r="L21" s="81" t="e">
        <f>CONCATENATE($K21,#REF!,",")</f>
        <v>#REF!</v>
      </c>
      <c r="M21" s="82"/>
      <c r="N21" s="83"/>
      <c r="O21" s="82" t="s">
        <v>2</v>
      </c>
      <c r="P21" s="83"/>
      <c r="Q21" s="83"/>
      <c r="R21" s="84"/>
      <c r="S21" s="85"/>
      <c r="T21" s="84" t="s">
        <v>1</v>
      </c>
      <c r="X21" s="59" t="str">
        <f t="shared" si="18"/>
        <v>46:9######,47:9######,48:9######,50:###,51:###,52:###,53:###,54:###,</v>
      </c>
      <c r="Y21" s="59" t="str">
        <f t="shared" si="18"/>
        <v>46:9######,Attack_or_Donate (Pinky-Inky),47:9######,Will_or_No (Pinky-Inky),48:9######,Mirror_or_No (Pinky-Inky),50:###,,51:###,,52:###,,53:###,Attack_or_Donate Blinky,54:###,Attack_or_Donate Inky,</v>
      </c>
      <c r="Z21" s="60" t="str">
        <f t="shared" si="18"/>
        <v/>
      </c>
      <c r="AA21" s="60" t="str">
        <f t="shared" si="18"/>
        <v/>
      </c>
      <c r="AB21" s="61" t="s">
        <v>49</v>
      </c>
      <c r="AC21" s="60" t="str">
        <f t="shared" si="19"/>
        <v>46:9######,47:9######,48:9######,50:###,51:###,52:###,53:###,54:###,:,:,:,:,:,</v>
      </c>
      <c r="AD21" s="60" t="e">
        <f t="shared" si="19"/>
        <v>#REF!</v>
      </c>
      <c r="AE21" s="61" t="str">
        <f t="shared" si="19"/>
        <v/>
      </c>
      <c r="AF21" s="61" t="str">
        <f t="shared" si="19"/>
        <v/>
      </c>
      <c r="AG21" s="61" t="s">
        <v>49</v>
      </c>
      <c r="AH21" s="61" t="str">
        <f t="shared" si="20"/>
        <v/>
      </c>
      <c r="AI21" s="61" t="str">
        <f t="shared" si="20"/>
        <v/>
      </c>
      <c r="AJ21" s="51" t="str">
        <f t="shared" si="20"/>
        <v/>
      </c>
      <c r="AK21" s="51" t="str">
        <f t="shared" si="20"/>
        <v/>
      </c>
      <c r="AL21" s="61" t="s">
        <v>49</v>
      </c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</row>
    <row r="22" spans="1:55" s="75" customFormat="1" ht="15.75" customHeight="1" x14ac:dyDescent="0.25">
      <c r="C22" s="76"/>
      <c r="D22" s="77"/>
      <c r="E22" s="78"/>
      <c r="F22" s="79"/>
      <c r="G22" s="80"/>
      <c r="H22" s="81"/>
      <c r="I22" s="81"/>
      <c r="J22" s="81"/>
      <c r="K22" s="81"/>
      <c r="L22" s="81"/>
      <c r="M22" s="82"/>
      <c r="N22" s="83"/>
      <c r="O22" s="82"/>
      <c r="P22" s="83"/>
      <c r="Q22" s="83"/>
      <c r="R22" s="84"/>
      <c r="S22" s="85"/>
      <c r="T22" s="84"/>
      <c r="X22" s="59"/>
      <c r="Y22" s="59"/>
      <c r="Z22" s="60"/>
      <c r="AA22" s="60"/>
      <c r="AB22" s="61"/>
      <c r="AC22" s="60"/>
      <c r="AD22" s="60"/>
      <c r="AE22" s="61"/>
      <c r="AF22" s="61"/>
      <c r="AG22" s="61"/>
      <c r="AH22" s="61"/>
      <c r="AI22" s="61"/>
      <c r="AJ22" s="51"/>
      <c r="AK22" s="51"/>
      <c r="AL22" s="6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</row>
    <row r="23" spans="1:55" s="75" customFormat="1" ht="15.75" customHeight="1" x14ac:dyDescent="0.25">
      <c r="C23" s="76"/>
      <c r="D23" s="77"/>
      <c r="E23" s="78"/>
      <c r="F23" s="79"/>
      <c r="G23" s="80"/>
      <c r="H23" s="81"/>
      <c r="I23" s="81"/>
      <c r="J23" s="81"/>
      <c r="K23" s="81"/>
      <c r="L23" s="81"/>
      <c r="M23" s="82"/>
      <c r="N23" s="83"/>
      <c r="O23" s="82"/>
      <c r="P23" s="83"/>
      <c r="Q23" s="83"/>
      <c r="R23" s="84"/>
      <c r="S23" s="85"/>
      <c r="T23" s="84"/>
      <c r="X23" s="59"/>
      <c r="Y23" s="59"/>
      <c r="Z23" s="60"/>
      <c r="AA23" s="60"/>
      <c r="AB23" s="61"/>
      <c r="AC23" s="60"/>
      <c r="AD23" s="60"/>
      <c r="AE23" s="61"/>
      <c r="AF23" s="61"/>
      <c r="AG23" s="61"/>
      <c r="AH23" s="61"/>
      <c r="AI23" s="61"/>
      <c r="AJ23" s="51"/>
      <c r="AK23" s="51"/>
      <c r="AL23" s="6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</row>
    <row r="24" spans="1:55" s="75" customFormat="1" ht="15.75" customHeight="1" x14ac:dyDescent="0.25">
      <c r="C24" s="76"/>
      <c r="D24" s="77"/>
      <c r="E24" s="78"/>
      <c r="F24" s="79"/>
      <c r="G24" s="80"/>
      <c r="H24" s="81"/>
      <c r="I24" s="81"/>
      <c r="J24" s="81"/>
      <c r="K24" s="81"/>
      <c r="L24" s="81"/>
      <c r="M24" s="82"/>
      <c r="N24" s="83"/>
      <c r="O24" s="82"/>
      <c r="P24" s="83"/>
      <c r="Q24" s="83"/>
      <c r="R24" s="84"/>
      <c r="S24" s="85"/>
      <c r="T24" s="84"/>
      <c r="X24" s="59"/>
      <c r="Y24" s="59"/>
      <c r="Z24" s="60"/>
      <c r="AA24" s="60"/>
      <c r="AB24" s="61"/>
      <c r="AC24" s="60"/>
      <c r="AD24" s="60"/>
      <c r="AE24" s="61"/>
      <c r="AF24" s="61"/>
      <c r="AG24" s="61"/>
      <c r="AH24" s="61"/>
      <c r="AI24" s="61"/>
      <c r="AJ24" s="51"/>
      <c r="AK24" s="51"/>
      <c r="AL24" s="6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</row>
    <row r="25" spans="1:55" s="75" customFormat="1" ht="15.75" customHeight="1" x14ac:dyDescent="0.25">
      <c r="C25" s="76"/>
      <c r="D25" s="77"/>
      <c r="E25" s="78"/>
      <c r="F25" s="79"/>
      <c r="G25" s="80"/>
      <c r="H25" s="81"/>
      <c r="I25" s="81"/>
      <c r="J25" s="81"/>
      <c r="K25" s="81"/>
      <c r="L25" s="81"/>
      <c r="M25" s="82"/>
      <c r="N25" s="83"/>
      <c r="O25" s="82"/>
      <c r="P25" s="83"/>
      <c r="Q25" s="83"/>
      <c r="R25" s="84"/>
      <c r="S25" s="85"/>
      <c r="T25" s="84"/>
      <c r="X25" s="59"/>
      <c r="Y25" s="59"/>
      <c r="Z25" s="60"/>
      <c r="AA25" s="60"/>
      <c r="AB25" s="61"/>
      <c r="AC25" s="60"/>
      <c r="AD25" s="60"/>
      <c r="AE25" s="61"/>
      <c r="AF25" s="61"/>
      <c r="AG25" s="61"/>
      <c r="AH25" s="61"/>
      <c r="AI25" s="61"/>
      <c r="AJ25" s="51"/>
      <c r="AK25" s="51"/>
      <c r="AL25" s="6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</row>
    <row r="26" spans="1:55" s="75" customFormat="1" ht="15.75" customHeight="1" x14ac:dyDescent="0.25">
      <c r="C26" s="76"/>
      <c r="D26" s="77"/>
      <c r="E26" s="78"/>
      <c r="F26" s="79"/>
      <c r="G26" s="80"/>
      <c r="H26" s="81"/>
      <c r="I26" s="81"/>
      <c r="J26" s="81"/>
      <c r="K26" s="81"/>
      <c r="L26" s="81"/>
      <c r="M26" s="82"/>
      <c r="N26" s="83"/>
      <c r="O26" s="82"/>
      <c r="P26" s="83"/>
      <c r="Q26" s="83"/>
      <c r="R26" s="84"/>
      <c r="S26" s="85"/>
      <c r="T26" s="84"/>
      <c r="X26" s="59"/>
      <c r="Y26" s="59"/>
      <c r="Z26" s="60"/>
      <c r="AA26" s="60"/>
      <c r="AB26" s="61"/>
      <c r="AC26" s="60"/>
      <c r="AD26" s="60"/>
      <c r="AE26" s="61"/>
      <c r="AF26" s="61"/>
      <c r="AG26" s="61"/>
      <c r="AH26" s="61"/>
      <c r="AI26" s="61"/>
      <c r="AJ26" s="51"/>
      <c r="AK26" s="51"/>
      <c r="AL26" s="6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</row>
    <row r="27" spans="1:55" s="75" customFormat="1" ht="15.75" customHeight="1" x14ac:dyDescent="0.25">
      <c r="C27" s="76"/>
      <c r="D27" s="77"/>
      <c r="E27" s="78"/>
      <c r="F27" s="79"/>
      <c r="G27" s="80"/>
      <c r="H27" s="81"/>
      <c r="I27" s="81"/>
      <c r="J27" s="81"/>
      <c r="K27" s="81"/>
      <c r="L27" s="81"/>
      <c r="M27" s="82"/>
      <c r="N27" s="83"/>
      <c r="O27" s="82"/>
      <c r="P27" s="83"/>
      <c r="Q27" s="83"/>
      <c r="R27" s="84"/>
      <c r="S27" s="85"/>
      <c r="T27" s="84"/>
      <c r="X27" s="59"/>
      <c r="Y27" s="59"/>
      <c r="Z27" s="60"/>
      <c r="AA27" s="60"/>
      <c r="AB27" s="61"/>
      <c r="AC27" s="60"/>
      <c r="AD27" s="60"/>
      <c r="AE27" s="61"/>
      <c r="AF27" s="61"/>
      <c r="AG27" s="61"/>
      <c r="AH27" s="61"/>
      <c r="AI27" s="61"/>
      <c r="AJ27" s="51"/>
      <c r="AK27" s="51"/>
      <c r="AL27" s="6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</row>
    <row r="28" spans="1:55" s="75" customFormat="1" ht="15.75" customHeight="1" x14ac:dyDescent="0.25">
      <c r="C28" s="76"/>
      <c r="D28" s="77"/>
      <c r="E28" s="78"/>
      <c r="F28" s="79"/>
      <c r="G28" s="80"/>
      <c r="H28" s="81"/>
      <c r="I28" s="81"/>
      <c r="J28" s="81"/>
      <c r="K28" s="81"/>
      <c r="L28" s="81"/>
      <c r="M28" s="82"/>
      <c r="N28" s="83"/>
      <c r="O28" s="82"/>
      <c r="P28" s="83"/>
      <c r="Q28" s="83"/>
      <c r="R28" s="84"/>
      <c r="S28" s="85"/>
      <c r="T28" s="84"/>
      <c r="X28" s="59"/>
      <c r="Y28" s="59"/>
      <c r="Z28" s="60"/>
      <c r="AA28" s="60"/>
      <c r="AB28" s="61"/>
      <c r="AC28" s="60"/>
      <c r="AD28" s="60"/>
      <c r="AE28" s="61"/>
      <c r="AF28" s="61"/>
      <c r="AG28" s="61"/>
      <c r="AH28" s="61"/>
      <c r="AI28" s="61"/>
      <c r="AJ28" s="51"/>
      <c r="AK28" s="51"/>
      <c r="AL28" s="6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</row>
    <row r="29" spans="1:55" s="75" customFormat="1" ht="15.75" customHeight="1" x14ac:dyDescent="0.25">
      <c r="C29" s="76"/>
      <c r="D29" s="77"/>
      <c r="E29" s="78"/>
      <c r="F29" s="79"/>
      <c r="G29" s="80"/>
      <c r="H29" s="81"/>
      <c r="I29" s="81"/>
      <c r="J29" s="81"/>
      <c r="K29" s="81"/>
      <c r="L29" s="81"/>
      <c r="M29" s="82"/>
      <c r="N29" s="83"/>
      <c r="O29" s="82"/>
      <c r="P29" s="83"/>
      <c r="Q29" s="83"/>
      <c r="R29" s="84"/>
      <c r="S29" s="85"/>
      <c r="T29" s="84"/>
      <c r="X29" s="59"/>
      <c r="Y29" s="59"/>
      <c r="Z29" s="60"/>
      <c r="AA29" s="60"/>
      <c r="AB29" s="61"/>
      <c r="AC29" s="60"/>
      <c r="AD29" s="60"/>
      <c r="AE29" s="61"/>
      <c r="AF29" s="61"/>
      <c r="AG29" s="61"/>
      <c r="AH29" s="61"/>
      <c r="AI29" s="61"/>
      <c r="AJ29" s="51"/>
      <c r="AK29" s="51"/>
      <c r="AL29" s="6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</row>
    <row r="30" spans="1:55" s="75" customFormat="1" ht="15.75" customHeight="1" x14ac:dyDescent="0.25">
      <c r="C30" s="76"/>
      <c r="D30" s="77"/>
      <c r="E30" s="78"/>
      <c r="F30" s="79"/>
      <c r="G30" s="80"/>
      <c r="H30" s="81"/>
      <c r="I30" s="81"/>
      <c r="J30" s="81"/>
      <c r="K30" s="81"/>
      <c r="L30" s="81"/>
      <c r="M30" s="82"/>
      <c r="N30" s="83"/>
      <c r="O30" s="82"/>
      <c r="P30" s="83"/>
      <c r="Q30" s="83"/>
      <c r="R30" s="84"/>
      <c r="S30" s="85"/>
      <c r="T30" s="84"/>
      <c r="X30" s="59"/>
      <c r="Y30" s="59"/>
      <c r="Z30" s="60"/>
      <c r="AA30" s="60"/>
      <c r="AB30" s="61"/>
      <c r="AC30" s="60"/>
      <c r="AD30" s="60"/>
      <c r="AE30" s="61"/>
      <c r="AF30" s="61"/>
      <c r="AG30" s="61"/>
      <c r="AH30" s="61"/>
      <c r="AI30" s="61"/>
      <c r="AJ30" s="51"/>
      <c r="AK30" s="51"/>
      <c r="AL30" s="6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</row>
    <row r="31" spans="1:55" s="75" customFormat="1" ht="15.75" customHeight="1" x14ac:dyDescent="0.25">
      <c r="C31" s="76"/>
      <c r="D31" s="77"/>
      <c r="E31" s="78"/>
      <c r="F31" s="79"/>
      <c r="G31" s="80"/>
      <c r="H31" s="81"/>
      <c r="I31" s="81"/>
      <c r="J31" s="81"/>
      <c r="K31" s="81"/>
      <c r="L31" s="81"/>
      <c r="M31" s="82"/>
      <c r="N31" s="83"/>
      <c r="O31" s="82"/>
      <c r="P31" s="83"/>
      <c r="Q31" s="83"/>
      <c r="R31" s="84"/>
      <c r="S31" s="85"/>
      <c r="T31" s="84"/>
      <c r="X31" s="59"/>
      <c r="Y31" s="59"/>
      <c r="Z31" s="60"/>
      <c r="AA31" s="60"/>
      <c r="AB31" s="61"/>
      <c r="AC31" s="60"/>
      <c r="AD31" s="60"/>
      <c r="AE31" s="61"/>
      <c r="AF31" s="61"/>
      <c r="AG31" s="61"/>
      <c r="AH31" s="61"/>
      <c r="AI31" s="61"/>
      <c r="AJ31" s="51"/>
      <c r="AK31" s="51"/>
      <c r="AL31" s="6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</row>
    <row r="32" spans="1:55" s="75" customFormat="1" ht="15.75" customHeight="1" x14ac:dyDescent="0.25">
      <c r="C32" s="76"/>
      <c r="D32" s="77"/>
      <c r="E32" s="78"/>
      <c r="F32" s="79"/>
      <c r="G32" s="80"/>
      <c r="H32" s="81"/>
      <c r="I32" s="81"/>
      <c r="J32" s="81"/>
      <c r="K32" s="81"/>
      <c r="L32" s="81"/>
      <c r="M32" s="82"/>
      <c r="N32" s="83"/>
      <c r="O32" s="82"/>
      <c r="P32" s="83"/>
      <c r="Q32" s="83"/>
      <c r="R32" s="84"/>
      <c r="S32" s="85"/>
      <c r="T32" s="84"/>
      <c r="X32" s="59"/>
      <c r="Y32" s="59"/>
      <c r="Z32" s="60"/>
      <c r="AA32" s="60"/>
      <c r="AB32" s="61"/>
      <c r="AC32" s="60"/>
      <c r="AD32" s="60"/>
      <c r="AE32" s="61"/>
      <c r="AF32" s="61"/>
      <c r="AG32" s="61"/>
      <c r="AH32" s="61"/>
      <c r="AI32" s="61"/>
      <c r="AJ32" s="51"/>
      <c r="AK32" s="51"/>
      <c r="AL32" s="6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</row>
    <row r="33" spans="1:55" s="75" customFormat="1" ht="15.75" customHeight="1" x14ac:dyDescent="0.25">
      <c r="C33" s="76"/>
      <c r="D33" s="77"/>
      <c r="E33" s="78"/>
      <c r="F33" s="79"/>
      <c r="G33" s="80"/>
      <c r="H33" s="81"/>
      <c r="I33" s="81"/>
      <c r="J33" s="81"/>
      <c r="K33" s="81"/>
      <c r="L33" s="81"/>
      <c r="M33" s="82"/>
      <c r="N33" s="83"/>
      <c r="O33" s="82"/>
      <c r="P33" s="83"/>
      <c r="Q33" s="83"/>
      <c r="R33" s="84"/>
      <c r="S33" s="85"/>
      <c r="T33" s="84"/>
      <c r="X33" s="59"/>
      <c r="Y33" s="59"/>
      <c r="Z33" s="60"/>
      <c r="AA33" s="60"/>
      <c r="AB33" s="61"/>
      <c r="AC33" s="60"/>
      <c r="AD33" s="60"/>
      <c r="AE33" s="61"/>
      <c r="AF33" s="61"/>
      <c r="AG33" s="61"/>
      <c r="AH33" s="61"/>
      <c r="AI33" s="61"/>
      <c r="AJ33" s="51"/>
      <c r="AK33" s="51"/>
      <c r="AL33" s="6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</row>
    <row r="34" spans="1:55" s="75" customFormat="1" ht="15.75" customHeight="1" x14ac:dyDescent="0.25">
      <c r="C34" s="76"/>
      <c r="D34" s="77"/>
      <c r="E34" s="78"/>
      <c r="F34" s="79"/>
      <c r="G34" s="80"/>
      <c r="H34" s="81"/>
      <c r="I34" s="81"/>
      <c r="J34" s="81"/>
      <c r="K34" s="81"/>
      <c r="L34" s="81"/>
      <c r="M34" s="82"/>
      <c r="N34" s="83"/>
      <c r="O34" s="82"/>
      <c r="P34" s="83"/>
      <c r="Q34" s="83"/>
      <c r="R34" s="84"/>
      <c r="S34" s="85"/>
      <c r="T34" s="84"/>
      <c r="X34" s="59" t="str">
        <f>CONCATENATE(X21,F34)</f>
        <v>46:9######,47:9######,48:9######,50:###,51:###,52:###,53:###,54:###,</v>
      </c>
      <c r="Y34" s="59" t="str">
        <f>CONCATENATE(Y21,G34)</f>
        <v>46:9######,Attack_or_Donate (Pinky-Inky),47:9######,Will_or_No (Pinky-Inky),48:9######,Mirror_or_No (Pinky-Inky),50:###,,51:###,,52:###,,53:###,Attack_or_Donate Blinky,54:###,Attack_or_Donate Inky,</v>
      </c>
      <c r="Z34" s="60" t="str">
        <f>CONCATENATE(Z21,H34)</f>
        <v/>
      </c>
      <c r="AA34" s="60" t="str">
        <f>CONCATENATE(AA21,I34)</f>
        <v/>
      </c>
      <c r="AB34" s="61" t="s">
        <v>49</v>
      </c>
      <c r="AC34" s="60" t="str">
        <f>CONCATENATE(AC21,K34)</f>
        <v>46:9######,47:9######,48:9######,50:###,51:###,52:###,53:###,54:###,:,:,:,:,:,</v>
      </c>
      <c r="AD34" s="60" t="e">
        <f>CONCATENATE(AD21,L34)</f>
        <v>#REF!</v>
      </c>
      <c r="AE34" s="61" t="str">
        <f>CONCATENATE(AE21,M34)</f>
        <v/>
      </c>
      <c r="AF34" s="61" t="str">
        <f>CONCATENATE(AF21,N34)</f>
        <v/>
      </c>
      <c r="AG34" s="61" t="s">
        <v>49</v>
      </c>
      <c r="AH34" s="61" t="str">
        <f>CONCATENATE(AH21,P34)</f>
        <v/>
      </c>
      <c r="AI34" s="61" t="str">
        <f>CONCATENATE(AI21,Q34)</f>
        <v/>
      </c>
      <c r="AJ34" s="51" t="str">
        <f>CONCATENATE(AJ21,R34)</f>
        <v/>
      </c>
      <c r="AK34" s="51" t="str">
        <f>CONCATENATE(AK21,S34)</f>
        <v/>
      </c>
      <c r="AL34" s="61" t="s">
        <v>49</v>
      </c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</row>
    <row r="35" spans="1:55" s="75" customFormat="1" ht="15.75" customHeight="1" x14ac:dyDescent="0.25">
      <c r="C35" s="76"/>
      <c r="D35" s="77"/>
      <c r="E35" s="78"/>
      <c r="F35" s="79"/>
      <c r="G35" s="80"/>
      <c r="H35" s="81"/>
      <c r="I35" s="81"/>
      <c r="J35" s="81"/>
      <c r="K35" s="81"/>
      <c r="L35" s="81"/>
      <c r="M35" s="82"/>
      <c r="N35" s="83"/>
      <c r="O35" s="82"/>
      <c r="P35" s="83"/>
      <c r="Q35" s="83"/>
      <c r="R35" s="84"/>
      <c r="S35" s="85"/>
      <c r="T35" s="84"/>
      <c r="X35" s="59" t="str">
        <f t="shared" ref="X35:AA36" si="21">CONCATENATE(X34,F35)</f>
        <v>46:9######,47:9######,48:9######,50:###,51:###,52:###,53:###,54:###,</v>
      </c>
      <c r="Y35" s="59" t="str">
        <f t="shared" si="21"/>
        <v>46:9######,Attack_or_Donate (Pinky-Inky),47:9######,Will_or_No (Pinky-Inky),48:9######,Mirror_or_No (Pinky-Inky),50:###,,51:###,,52:###,,53:###,Attack_or_Donate Blinky,54:###,Attack_or_Donate Inky,</v>
      </c>
      <c r="Z35" s="60" t="str">
        <f t="shared" si="21"/>
        <v/>
      </c>
      <c r="AA35" s="60" t="str">
        <f t="shared" si="21"/>
        <v/>
      </c>
      <c r="AB35" s="61" t="s">
        <v>49</v>
      </c>
      <c r="AC35" s="60" t="str">
        <f t="shared" ref="AC35:AF36" si="22">CONCATENATE(AC34,K35)</f>
        <v>46:9######,47:9######,48:9######,50:###,51:###,52:###,53:###,54:###,:,:,:,:,:,</v>
      </c>
      <c r="AD35" s="60" t="e">
        <f t="shared" si="22"/>
        <v>#REF!</v>
      </c>
      <c r="AE35" s="61" t="str">
        <f t="shared" si="22"/>
        <v/>
      </c>
      <c r="AF35" s="61" t="str">
        <f t="shared" si="22"/>
        <v/>
      </c>
      <c r="AG35" s="61" t="s">
        <v>49</v>
      </c>
      <c r="AH35" s="61" t="str">
        <f t="shared" ref="AH35:AK36" si="23">CONCATENATE(AH34,P35)</f>
        <v/>
      </c>
      <c r="AI35" s="61" t="str">
        <f t="shared" si="23"/>
        <v/>
      </c>
      <c r="AJ35" s="51" t="str">
        <f t="shared" si="23"/>
        <v/>
      </c>
      <c r="AK35" s="51" t="str">
        <f t="shared" si="23"/>
        <v/>
      </c>
      <c r="AL35" s="61" t="s">
        <v>49</v>
      </c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</row>
    <row r="36" spans="1:55" s="75" customFormat="1" ht="15.75" customHeight="1" x14ac:dyDescent="0.25">
      <c r="C36" s="76"/>
      <c r="D36" s="77"/>
      <c r="E36" s="78"/>
      <c r="F36" s="79"/>
      <c r="G36" s="80"/>
      <c r="H36" s="81"/>
      <c r="I36" s="81"/>
      <c r="J36" s="81"/>
      <c r="K36" s="81"/>
      <c r="L36" s="81"/>
      <c r="M36" s="82"/>
      <c r="N36" s="83"/>
      <c r="O36" s="82"/>
      <c r="P36" s="83"/>
      <c r="Q36" s="83"/>
      <c r="R36" s="84"/>
      <c r="S36" s="85"/>
      <c r="T36" s="84"/>
      <c r="X36" s="59" t="str">
        <f t="shared" si="21"/>
        <v>46:9######,47:9######,48:9######,50:###,51:###,52:###,53:###,54:###,</v>
      </c>
      <c r="Y36" s="59" t="str">
        <f t="shared" si="21"/>
        <v>46:9######,Attack_or_Donate (Pinky-Inky),47:9######,Will_or_No (Pinky-Inky),48:9######,Mirror_or_No (Pinky-Inky),50:###,,51:###,,52:###,,53:###,Attack_or_Donate Blinky,54:###,Attack_or_Donate Inky,</v>
      </c>
      <c r="Z36" s="60" t="str">
        <f t="shared" si="21"/>
        <v/>
      </c>
      <c r="AA36" s="60" t="str">
        <f t="shared" si="21"/>
        <v/>
      </c>
      <c r="AB36" s="61" t="s">
        <v>49</v>
      </c>
      <c r="AC36" s="60" t="str">
        <f t="shared" si="22"/>
        <v>46:9######,47:9######,48:9######,50:###,51:###,52:###,53:###,54:###,:,:,:,:,:,</v>
      </c>
      <c r="AD36" s="60" t="e">
        <f t="shared" si="22"/>
        <v>#REF!</v>
      </c>
      <c r="AE36" s="61" t="str">
        <f t="shared" si="22"/>
        <v/>
      </c>
      <c r="AF36" s="61" t="str">
        <f t="shared" si="22"/>
        <v/>
      </c>
      <c r="AG36" s="61" t="s">
        <v>49</v>
      </c>
      <c r="AH36" s="61" t="str">
        <f t="shared" si="23"/>
        <v/>
      </c>
      <c r="AI36" s="61" t="str">
        <f t="shared" si="23"/>
        <v/>
      </c>
      <c r="AJ36" s="51" t="str">
        <f t="shared" si="23"/>
        <v/>
      </c>
      <c r="AK36" s="51" t="str">
        <f t="shared" si="23"/>
        <v/>
      </c>
      <c r="AL36" s="61" t="s">
        <v>49</v>
      </c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</row>
    <row r="37" spans="1:55" s="75" customFormat="1" ht="15.75" customHeight="1" x14ac:dyDescent="0.25">
      <c r="C37" s="76"/>
      <c r="D37" s="77"/>
      <c r="E37" s="78"/>
      <c r="F37" s="79"/>
      <c r="G37" s="80"/>
      <c r="H37" s="81"/>
      <c r="I37" s="81"/>
      <c r="J37" s="81"/>
      <c r="K37" s="81"/>
      <c r="L37" s="81"/>
      <c r="M37" s="82"/>
      <c r="N37" s="83"/>
      <c r="O37" s="82"/>
      <c r="P37" s="83"/>
      <c r="Q37" s="83"/>
      <c r="R37" s="84"/>
      <c r="S37" s="85"/>
      <c r="T37" s="84"/>
      <c r="X37" s="59" t="str">
        <f t="shared" ref="X37:AA52" si="24">CONCATENATE(X36,F37)</f>
        <v>46:9######,47:9######,48:9######,50:###,51:###,52:###,53:###,54:###,</v>
      </c>
      <c r="Y37" s="59" t="str">
        <f t="shared" si="24"/>
        <v>46:9######,Attack_or_Donate (Pinky-Inky),47:9######,Will_or_No (Pinky-Inky),48:9######,Mirror_or_No (Pinky-Inky),50:###,,51:###,,52:###,,53:###,Attack_or_Donate Blinky,54:###,Attack_or_Donate Inky,</v>
      </c>
      <c r="Z37" s="60" t="str">
        <f t="shared" si="24"/>
        <v/>
      </c>
      <c r="AA37" s="60" t="str">
        <f t="shared" si="24"/>
        <v/>
      </c>
      <c r="AB37" s="61" t="s">
        <v>49</v>
      </c>
      <c r="AC37" s="60" t="str">
        <f t="shared" ref="AC37:AF52" si="25">CONCATENATE(AC36,K37)</f>
        <v>46:9######,47:9######,48:9######,50:###,51:###,52:###,53:###,54:###,:,:,:,:,:,</v>
      </c>
      <c r="AD37" s="60" t="e">
        <f t="shared" si="25"/>
        <v>#REF!</v>
      </c>
      <c r="AE37" s="61" t="str">
        <f t="shared" si="25"/>
        <v/>
      </c>
      <c r="AF37" s="61" t="str">
        <f t="shared" si="25"/>
        <v/>
      </c>
      <c r="AG37" s="61" t="s">
        <v>49</v>
      </c>
      <c r="AH37" s="61" t="str">
        <f t="shared" ref="AH37:AK52" si="26">CONCATENATE(AH36,P37)</f>
        <v/>
      </c>
      <c r="AI37" s="61" t="str">
        <f t="shared" si="26"/>
        <v/>
      </c>
      <c r="AJ37" s="51" t="str">
        <f t="shared" si="26"/>
        <v/>
      </c>
      <c r="AK37" s="51" t="str">
        <f t="shared" si="26"/>
        <v/>
      </c>
      <c r="AL37" s="61" t="s">
        <v>49</v>
      </c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</row>
    <row r="38" spans="1:55" s="75" customFormat="1" ht="15.75" customHeight="1" x14ac:dyDescent="0.25">
      <c r="C38" s="76"/>
      <c r="D38" s="77"/>
      <c r="E38" s="78"/>
      <c r="F38" s="79"/>
      <c r="G38" s="80"/>
      <c r="H38" s="81"/>
      <c r="I38" s="81"/>
      <c r="J38" s="81"/>
      <c r="K38" s="81"/>
      <c r="L38" s="81"/>
      <c r="M38" s="82"/>
      <c r="N38" s="83"/>
      <c r="O38" s="82"/>
      <c r="P38" s="83"/>
      <c r="Q38" s="83"/>
      <c r="R38" s="84"/>
      <c r="S38" s="85"/>
      <c r="T38" s="84"/>
      <c r="X38" s="59" t="str">
        <f t="shared" si="24"/>
        <v>46:9######,47:9######,48:9######,50:###,51:###,52:###,53:###,54:###,</v>
      </c>
      <c r="Y38" s="59" t="str">
        <f t="shared" si="24"/>
        <v>46:9######,Attack_or_Donate (Pinky-Inky),47:9######,Will_or_No (Pinky-Inky),48:9######,Mirror_or_No (Pinky-Inky),50:###,,51:###,,52:###,,53:###,Attack_or_Donate Blinky,54:###,Attack_or_Donate Inky,</v>
      </c>
      <c r="Z38" s="60" t="str">
        <f t="shared" si="24"/>
        <v/>
      </c>
      <c r="AA38" s="60" t="str">
        <f t="shared" si="24"/>
        <v/>
      </c>
      <c r="AB38" s="61" t="s">
        <v>49</v>
      </c>
      <c r="AC38" s="60" t="str">
        <f t="shared" si="25"/>
        <v>46:9######,47:9######,48:9######,50:###,51:###,52:###,53:###,54:###,:,:,:,:,:,</v>
      </c>
      <c r="AD38" s="60" t="e">
        <f t="shared" si="25"/>
        <v>#REF!</v>
      </c>
      <c r="AE38" s="61" t="str">
        <f t="shared" si="25"/>
        <v/>
      </c>
      <c r="AF38" s="61" t="str">
        <f t="shared" si="25"/>
        <v/>
      </c>
      <c r="AG38" s="61" t="s">
        <v>49</v>
      </c>
      <c r="AH38" s="61" t="str">
        <f t="shared" si="26"/>
        <v/>
      </c>
      <c r="AI38" s="61" t="str">
        <f t="shared" si="26"/>
        <v/>
      </c>
      <c r="AJ38" s="51" t="str">
        <f t="shared" si="26"/>
        <v/>
      </c>
      <c r="AK38" s="51" t="str">
        <f t="shared" si="26"/>
        <v/>
      </c>
      <c r="AL38" s="61" t="s">
        <v>49</v>
      </c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</row>
    <row r="39" spans="1:55" s="75" customFormat="1" ht="15.75" customHeight="1" x14ac:dyDescent="0.25">
      <c r="C39" s="76"/>
      <c r="D39" s="77"/>
      <c r="E39" s="78"/>
      <c r="F39" s="79"/>
      <c r="G39" s="80"/>
      <c r="H39" s="81"/>
      <c r="I39" s="81"/>
      <c r="J39" s="81"/>
      <c r="K39" s="81"/>
      <c r="L39" s="81"/>
      <c r="M39" s="82"/>
      <c r="N39" s="83"/>
      <c r="O39" s="82"/>
      <c r="P39" s="83"/>
      <c r="Q39" s="83"/>
      <c r="R39" s="84"/>
      <c r="S39" s="85"/>
      <c r="T39" s="84"/>
      <c r="X39" s="59" t="str">
        <f t="shared" si="24"/>
        <v>46:9######,47:9######,48:9######,50:###,51:###,52:###,53:###,54:###,</v>
      </c>
      <c r="Y39" s="59" t="str">
        <f t="shared" si="24"/>
        <v>46:9######,Attack_or_Donate (Pinky-Inky),47:9######,Will_or_No (Pinky-Inky),48:9######,Mirror_or_No (Pinky-Inky),50:###,,51:###,,52:###,,53:###,Attack_or_Donate Blinky,54:###,Attack_or_Donate Inky,</v>
      </c>
      <c r="Z39" s="60" t="str">
        <f t="shared" si="24"/>
        <v/>
      </c>
      <c r="AA39" s="60" t="str">
        <f t="shared" si="24"/>
        <v/>
      </c>
      <c r="AB39" s="61" t="s">
        <v>49</v>
      </c>
      <c r="AC39" s="60" t="str">
        <f t="shared" si="25"/>
        <v>46:9######,47:9######,48:9######,50:###,51:###,52:###,53:###,54:###,:,:,:,:,:,</v>
      </c>
      <c r="AD39" s="60" t="e">
        <f t="shared" si="25"/>
        <v>#REF!</v>
      </c>
      <c r="AE39" s="61" t="str">
        <f t="shared" si="25"/>
        <v/>
      </c>
      <c r="AF39" s="61" t="str">
        <f t="shared" si="25"/>
        <v/>
      </c>
      <c r="AG39" s="61" t="s">
        <v>49</v>
      </c>
      <c r="AH39" s="61" t="str">
        <f t="shared" si="26"/>
        <v/>
      </c>
      <c r="AI39" s="61" t="str">
        <f t="shared" si="26"/>
        <v/>
      </c>
      <c r="AJ39" s="51" t="str">
        <f t="shared" si="26"/>
        <v/>
      </c>
      <c r="AK39" s="51" t="str">
        <f t="shared" si="26"/>
        <v/>
      </c>
      <c r="AL39" s="61" t="s">
        <v>49</v>
      </c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</row>
    <row r="40" spans="1:55" s="75" customFormat="1" ht="15.75" customHeight="1" x14ac:dyDescent="0.25">
      <c r="C40" s="76"/>
      <c r="D40" s="77"/>
      <c r="E40" s="78"/>
      <c r="F40" s="79"/>
      <c r="G40" s="80"/>
      <c r="H40" s="81"/>
      <c r="I40" s="81"/>
      <c r="J40" s="81"/>
      <c r="K40" s="81"/>
      <c r="L40" s="81"/>
      <c r="M40" s="82"/>
      <c r="N40" s="83"/>
      <c r="O40" s="82"/>
      <c r="P40" s="83"/>
      <c r="Q40" s="83"/>
      <c r="R40" s="84"/>
      <c r="S40" s="85"/>
      <c r="T40" s="84"/>
      <c r="X40" s="59" t="str">
        <f t="shared" si="24"/>
        <v>46:9######,47:9######,48:9######,50:###,51:###,52:###,53:###,54:###,</v>
      </c>
      <c r="Y40" s="59" t="str">
        <f t="shared" si="24"/>
        <v>46:9######,Attack_or_Donate (Pinky-Inky),47:9######,Will_or_No (Pinky-Inky),48:9######,Mirror_or_No (Pinky-Inky),50:###,,51:###,,52:###,,53:###,Attack_or_Donate Blinky,54:###,Attack_or_Donate Inky,</v>
      </c>
      <c r="Z40" s="60" t="str">
        <f t="shared" si="24"/>
        <v/>
      </c>
      <c r="AA40" s="60" t="str">
        <f t="shared" si="24"/>
        <v/>
      </c>
      <c r="AB40" s="61" t="s">
        <v>49</v>
      </c>
      <c r="AC40" s="60" t="str">
        <f t="shared" si="25"/>
        <v>46:9######,47:9######,48:9######,50:###,51:###,52:###,53:###,54:###,:,:,:,:,:,</v>
      </c>
      <c r="AD40" s="60" t="e">
        <f t="shared" si="25"/>
        <v>#REF!</v>
      </c>
      <c r="AE40" s="61" t="str">
        <f t="shared" si="25"/>
        <v/>
      </c>
      <c r="AF40" s="61" t="str">
        <f t="shared" si="25"/>
        <v/>
      </c>
      <c r="AG40" s="61" t="s">
        <v>49</v>
      </c>
      <c r="AH40" s="61" t="str">
        <f t="shared" si="26"/>
        <v/>
      </c>
      <c r="AI40" s="61" t="str">
        <f t="shared" si="26"/>
        <v/>
      </c>
      <c r="AJ40" s="51" t="str">
        <f t="shared" si="26"/>
        <v/>
      </c>
      <c r="AK40" s="51" t="str">
        <f t="shared" si="26"/>
        <v/>
      </c>
      <c r="AL40" s="61" t="s">
        <v>49</v>
      </c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</row>
    <row r="41" spans="1:55" s="75" customFormat="1" ht="15.75" customHeight="1" x14ac:dyDescent="0.25">
      <c r="C41" s="76"/>
      <c r="D41" s="77"/>
      <c r="E41" s="78"/>
      <c r="F41" s="79"/>
      <c r="G41" s="80"/>
      <c r="H41" s="81"/>
      <c r="I41" s="81"/>
      <c r="J41" s="81"/>
      <c r="K41" s="81"/>
      <c r="L41" s="81"/>
      <c r="M41" s="82"/>
      <c r="N41" s="83"/>
      <c r="O41" s="82"/>
      <c r="P41" s="83"/>
      <c r="Q41" s="83"/>
      <c r="R41" s="84"/>
      <c r="S41" s="85"/>
      <c r="T41" s="84"/>
      <c r="X41" s="59" t="str">
        <f t="shared" si="24"/>
        <v>46:9######,47:9######,48:9######,50:###,51:###,52:###,53:###,54:###,</v>
      </c>
      <c r="Y41" s="59" t="str">
        <f t="shared" si="24"/>
        <v>46:9######,Attack_or_Donate (Pinky-Inky),47:9######,Will_or_No (Pinky-Inky),48:9######,Mirror_or_No (Pinky-Inky),50:###,,51:###,,52:###,,53:###,Attack_or_Donate Blinky,54:###,Attack_or_Donate Inky,</v>
      </c>
      <c r="Z41" s="60" t="str">
        <f t="shared" si="24"/>
        <v/>
      </c>
      <c r="AA41" s="60" t="str">
        <f t="shared" si="24"/>
        <v/>
      </c>
      <c r="AB41" s="61" t="s">
        <v>49</v>
      </c>
      <c r="AC41" s="60" t="str">
        <f t="shared" si="25"/>
        <v>46:9######,47:9######,48:9######,50:###,51:###,52:###,53:###,54:###,:,:,:,:,:,</v>
      </c>
      <c r="AD41" s="60" t="e">
        <f t="shared" si="25"/>
        <v>#REF!</v>
      </c>
      <c r="AE41" s="61" t="str">
        <f t="shared" si="25"/>
        <v/>
      </c>
      <c r="AF41" s="61" t="str">
        <f t="shared" si="25"/>
        <v/>
      </c>
      <c r="AG41" s="61" t="s">
        <v>49</v>
      </c>
      <c r="AH41" s="61" t="str">
        <f t="shared" si="26"/>
        <v/>
      </c>
      <c r="AI41" s="61" t="str">
        <f t="shared" si="26"/>
        <v/>
      </c>
      <c r="AJ41" s="51" t="str">
        <f t="shared" si="26"/>
        <v/>
      </c>
      <c r="AK41" s="51" t="str">
        <f t="shared" si="26"/>
        <v/>
      </c>
      <c r="AL41" s="61" t="s">
        <v>49</v>
      </c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</row>
    <row r="42" spans="1:55" s="75" customFormat="1" ht="15.75" customHeight="1" x14ac:dyDescent="0.25">
      <c r="C42" s="76"/>
      <c r="D42" s="77"/>
      <c r="E42" s="78"/>
      <c r="F42" s="79"/>
      <c r="G42" s="80"/>
      <c r="H42" s="81"/>
      <c r="I42" s="81"/>
      <c r="J42" s="81"/>
      <c r="K42" s="81"/>
      <c r="L42" s="81"/>
      <c r="M42" s="82"/>
      <c r="N42" s="83"/>
      <c r="O42" s="82"/>
      <c r="P42" s="83"/>
      <c r="Q42" s="83"/>
      <c r="R42" s="84"/>
      <c r="S42" s="85"/>
      <c r="T42" s="84"/>
      <c r="X42" s="59" t="str">
        <f t="shared" si="24"/>
        <v>46:9######,47:9######,48:9######,50:###,51:###,52:###,53:###,54:###,</v>
      </c>
      <c r="Y42" s="59" t="str">
        <f t="shared" si="24"/>
        <v>46:9######,Attack_or_Donate (Pinky-Inky),47:9######,Will_or_No (Pinky-Inky),48:9######,Mirror_or_No (Pinky-Inky),50:###,,51:###,,52:###,,53:###,Attack_or_Donate Blinky,54:###,Attack_or_Donate Inky,</v>
      </c>
      <c r="Z42" s="60" t="str">
        <f t="shared" si="24"/>
        <v/>
      </c>
      <c r="AA42" s="60" t="str">
        <f t="shared" si="24"/>
        <v/>
      </c>
      <c r="AB42" s="61" t="s">
        <v>49</v>
      </c>
      <c r="AC42" s="60" t="str">
        <f t="shared" si="25"/>
        <v>46:9######,47:9######,48:9######,50:###,51:###,52:###,53:###,54:###,:,:,:,:,:,</v>
      </c>
      <c r="AD42" s="60" t="e">
        <f t="shared" si="25"/>
        <v>#REF!</v>
      </c>
      <c r="AE42" s="61" t="str">
        <f t="shared" si="25"/>
        <v/>
      </c>
      <c r="AF42" s="61" t="str">
        <f t="shared" si="25"/>
        <v/>
      </c>
      <c r="AG42" s="61" t="s">
        <v>49</v>
      </c>
      <c r="AH42" s="61" t="str">
        <f t="shared" si="26"/>
        <v/>
      </c>
      <c r="AI42" s="61" t="str">
        <f t="shared" si="26"/>
        <v/>
      </c>
      <c r="AJ42" s="51" t="str">
        <f t="shared" si="26"/>
        <v/>
      </c>
      <c r="AK42" s="51" t="str">
        <f t="shared" si="26"/>
        <v/>
      </c>
      <c r="AL42" s="61" t="s">
        <v>49</v>
      </c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</row>
    <row r="43" spans="1:55" s="51" customFormat="1" ht="15.75" customHeight="1" x14ac:dyDescent="0.25">
      <c r="A43" s="51">
        <v>22</v>
      </c>
      <c r="B43" s="51">
        <v>32</v>
      </c>
      <c r="C43" s="65"/>
      <c r="D43" s="65"/>
      <c r="E43" s="62"/>
      <c r="F43" s="53"/>
      <c r="G43" s="80"/>
      <c r="H43" s="54"/>
      <c r="I43" s="54"/>
      <c r="J43" s="54"/>
      <c r="K43" s="54"/>
      <c r="L43" s="64"/>
      <c r="M43" s="55"/>
      <c r="N43" s="56"/>
      <c r="O43" s="55"/>
      <c r="P43" s="56"/>
      <c r="Q43" s="66"/>
      <c r="R43" s="58"/>
      <c r="S43" s="58"/>
      <c r="T43" s="57"/>
      <c r="X43" s="59" t="str">
        <f t="shared" ref="X43:AA44" si="27">CONCATENATE(X42,F43)</f>
        <v>46:9######,47:9######,48:9######,50:###,51:###,52:###,53:###,54:###,</v>
      </c>
      <c r="Y43" s="59" t="str">
        <f t="shared" si="27"/>
        <v>46:9######,Attack_or_Donate (Pinky-Inky),47:9######,Will_or_No (Pinky-Inky),48:9######,Mirror_or_No (Pinky-Inky),50:###,,51:###,,52:###,,53:###,Attack_or_Donate Blinky,54:###,Attack_or_Donate Inky,</v>
      </c>
      <c r="Z43" s="60" t="str">
        <f t="shared" si="27"/>
        <v/>
      </c>
      <c r="AA43" s="60" t="str">
        <f t="shared" si="27"/>
        <v/>
      </c>
      <c r="AB43" s="61" t="s">
        <v>49</v>
      </c>
      <c r="AC43" s="60" t="str">
        <f t="shared" ref="AC43:AF44" si="28">CONCATENATE(AC42,K43)</f>
        <v>46:9######,47:9######,48:9######,50:###,51:###,52:###,53:###,54:###,:,:,:,:,:,</v>
      </c>
      <c r="AD43" s="60" t="e">
        <f t="shared" si="28"/>
        <v>#REF!</v>
      </c>
      <c r="AE43" s="61" t="str">
        <f t="shared" si="28"/>
        <v/>
      </c>
      <c r="AF43" s="61" t="str">
        <f t="shared" si="28"/>
        <v/>
      </c>
      <c r="AG43" s="61" t="s">
        <v>49</v>
      </c>
      <c r="AH43" s="61" t="str">
        <f t="shared" ref="AH43:AK44" si="29">CONCATENATE(AH42,P43)</f>
        <v/>
      </c>
      <c r="AI43" s="61" t="str">
        <f t="shared" si="29"/>
        <v/>
      </c>
      <c r="AJ43" s="51" t="str">
        <f t="shared" si="29"/>
        <v/>
      </c>
      <c r="AK43" s="51" t="str">
        <f t="shared" si="29"/>
        <v/>
      </c>
      <c r="AL43" s="61" t="s">
        <v>49</v>
      </c>
    </row>
    <row r="44" spans="1:55" ht="15.75" customHeight="1" x14ac:dyDescent="0.25">
      <c r="A44">
        <v>23</v>
      </c>
      <c r="B44">
        <v>33</v>
      </c>
      <c r="C44" s="7"/>
      <c r="D44" s="3" t="s">
        <v>34</v>
      </c>
      <c r="E44" s="2" t="s">
        <v>38</v>
      </c>
      <c r="F44" s="21"/>
      <c r="G44" s="35"/>
      <c r="H44" s="20"/>
      <c r="I44" s="34"/>
      <c r="J44" s="4" t="s">
        <v>36</v>
      </c>
      <c r="K44" s="34"/>
      <c r="L44" s="34"/>
      <c r="M44" s="13"/>
      <c r="N44" s="32"/>
      <c r="O44" s="1" t="s">
        <v>35</v>
      </c>
      <c r="P44" s="33"/>
      <c r="Q44" s="33"/>
      <c r="R44" s="6"/>
      <c r="S44" s="6"/>
      <c r="T44" s="5" t="s">
        <v>37</v>
      </c>
      <c r="X44" s="22" t="str">
        <f t="shared" si="27"/>
        <v>46:9######,47:9######,48:9######,50:###,51:###,52:###,53:###,54:###,</v>
      </c>
      <c r="Y44" s="22" t="str">
        <f t="shared" si="27"/>
        <v>46:9######,Attack_or_Donate (Pinky-Inky),47:9######,Will_or_No (Pinky-Inky),48:9######,Mirror_or_No (Pinky-Inky),50:###,,51:###,,52:###,,53:###,Attack_or_Donate Blinky,54:###,Attack_or_Donate Inky,</v>
      </c>
      <c r="Z44" s="37" t="str">
        <f t="shared" si="27"/>
        <v/>
      </c>
      <c r="AA44" s="37" t="str">
        <f t="shared" si="27"/>
        <v/>
      </c>
      <c r="AB44" s="36" t="s">
        <v>49</v>
      </c>
      <c r="AC44" s="37" t="str">
        <f t="shared" si="28"/>
        <v>46:9######,47:9######,48:9######,50:###,51:###,52:###,53:###,54:###,:,:,:,:,:,</v>
      </c>
      <c r="AD44" s="37" t="e">
        <f t="shared" si="28"/>
        <v>#REF!</v>
      </c>
      <c r="AE44" s="18" t="str">
        <f t="shared" si="28"/>
        <v/>
      </c>
      <c r="AF44" s="18" t="str">
        <f t="shared" si="28"/>
        <v/>
      </c>
      <c r="AG44" s="36" t="s">
        <v>49</v>
      </c>
      <c r="AH44" s="18" t="str">
        <f t="shared" si="29"/>
        <v/>
      </c>
      <c r="AI44" s="18" t="str">
        <f t="shared" si="29"/>
        <v/>
      </c>
      <c r="AJ44" t="str">
        <f t="shared" si="29"/>
        <v/>
      </c>
      <c r="AK44" t="str">
        <f t="shared" si="29"/>
        <v/>
      </c>
      <c r="AL44" s="36" t="s">
        <v>49</v>
      </c>
    </row>
    <row r="45" spans="1:55" s="51" customFormat="1" ht="15.75" customHeight="1" x14ac:dyDescent="0.25">
      <c r="A45" s="51">
        <v>24</v>
      </c>
      <c r="B45" s="51">
        <v>34</v>
      </c>
      <c r="C45" s="67" t="s">
        <v>33</v>
      </c>
      <c r="D45" s="52" t="s">
        <v>9</v>
      </c>
      <c r="E45" s="53" t="s">
        <v>10</v>
      </c>
      <c r="F45" s="53"/>
      <c r="G45" s="53"/>
      <c r="H45" s="54" t="str">
        <f t="shared" ref="H45:H61" si="30">CONCATENATE($B45,":",$C45,",")</f>
        <v>34:#,</v>
      </c>
      <c r="I45" s="64" t="str">
        <f>CONCATENATE($H45,$D45,",")</f>
        <v>34:#,Shop door status,</v>
      </c>
      <c r="J45" s="68" t="s">
        <v>11</v>
      </c>
      <c r="K45" s="54"/>
      <c r="L45" s="54"/>
      <c r="M45" s="55"/>
      <c r="N45" s="56"/>
      <c r="O45" s="55" t="s">
        <v>1</v>
      </c>
      <c r="P45" s="56"/>
      <c r="Q45" s="56"/>
      <c r="R45" s="57"/>
      <c r="S45" s="58"/>
      <c r="T45" s="57" t="s">
        <v>1</v>
      </c>
      <c r="X45" s="59" t="str">
        <f t="shared" si="24"/>
        <v>46:9######,47:9######,48:9######,50:###,51:###,52:###,53:###,54:###,</v>
      </c>
      <c r="Y45" s="59" t="str">
        <f>CONCATENATE(Y44,G45)</f>
        <v>46:9######,Attack_or_Donate (Pinky-Inky),47:9######,Will_or_No (Pinky-Inky),48:9######,Mirror_or_No (Pinky-Inky),50:###,,51:###,,52:###,,53:###,Attack_or_Donate Blinky,54:###,Attack_or_Donate Inky,</v>
      </c>
      <c r="Z45" s="60" t="str">
        <f t="shared" si="24"/>
        <v>34:#,</v>
      </c>
      <c r="AA45" s="60" t="str">
        <f t="shared" si="24"/>
        <v>34:#,Shop door status,</v>
      </c>
      <c r="AB45" s="61" t="s">
        <v>49</v>
      </c>
      <c r="AC45" s="60" t="str">
        <f t="shared" si="25"/>
        <v>46:9######,47:9######,48:9######,50:###,51:###,52:###,53:###,54:###,:,:,:,:,:,</v>
      </c>
      <c r="AD45" s="60" t="e">
        <f t="shared" si="25"/>
        <v>#REF!</v>
      </c>
      <c r="AE45" s="61" t="str">
        <f t="shared" si="25"/>
        <v/>
      </c>
      <c r="AF45" s="61" t="str">
        <f t="shared" si="25"/>
        <v/>
      </c>
      <c r="AG45" s="61" t="s">
        <v>49</v>
      </c>
      <c r="AH45" s="61" t="str">
        <f t="shared" si="26"/>
        <v/>
      </c>
      <c r="AI45" s="61" t="str">
        <f t="shared" si="26"/>
        <v/>
      </c>
      <c r="AJ45" s="51" t="str">
        <f t="shared" si="26"/>
        <v/>
      </c>
      <c r="AK45" s="51" t="str">
        <f t="shared" si="26"/>
        <v/>
      </c>
      <c r="AL45" s="61" t="s">
        <v>49</v>
      </c>
    </row>
    <row r="46" spans="1:55" s="51" customFormat="1" ht="15.75" customHeight="1" x14ac:dyDescent="0.25">
      <c r="A46" s="51">
        <v>25</v>
      </c>
      <c r="B46" s="51">
        <v>35</v>
      </c>
      <c r="C46" s="67" t="s">
        <v>33</v>
      </c>
      <c r="D46" s="52" t="s">
        <v>12</v>
      </c>
      <c r="E46" s="53" t="s">
        <v>10</v>
      </c>
      <c r="F46" s="53"/>
      <c r="G46" s="53"/>
      <c r="H46" s="54" t="str">
        <f t="shared" si="30"/>
        <v>35:#,</v>
      </c>
      <c r="I46" s="64" t="str">
        <f t="shared" ref="I46:I61" si="31">CONCATENATE($H46,$D46,",")</f>
        <v>35:#,Shop deadbolt status,</v>
      </c>
      <c r="J46" s="68" t="s">
        <v>11</v>
      </c>
      <c r="K46" s="54"/>
      <c r="L46" s="54"/>
      <c r="M46" s="55"/>
      <c r="N46" s="56"/>
      <c r="O46" s="55" t="s">
        <v>1</v>
      </c>
      <c r="P46" s="56"/>
      <c r="Q46" s="56"/>
      <c r="R46" s="57"/>
      <c r="S46" s="58"/>
      <c r="T46" s="57" t="s">
        <v>1</v>
      </c>
      <c r="X46" s="59" t="str">
        <f t="shared" si="24"/>
        <v>46:9######,47:9######,48:9######,50:###,51:###,52:###,53:###,54:###,</v>
      </c>
      <c r="Y46" s="59" t="str">
        <f t="shared" si="24"/>
        <v>46:9######,Attack_or_Donate (Pinky-Inky),47:9######,Will_or_No (Pinky-Inky),48:9######,Mirror_or_No (Pinky-Inky),50:###,,51:###,,52:###,,53:###,Attack_or_Donate Blinky,54:###,Attack_or_Donate Inky,</v>
      </c>
      <c r="Z46" s="60" t="str">
        <f t="shared" si="24"/>
        <v>34:#,35:#,</v>
      </c>
      <c r="AA46" s="60" t="str">
        <f t="shared" si="24"/>
        <v>34:#,Shop door status,35:#,Shop deadbolt status,</v>
      </c>
      <c r="AB46" s="61" t="s">
        <v>49</v>
      </c>
      <c r="AC46" s="60" t="str">
        <f t="shared" si="25"/>
        <v>46:9######,47:9######,48:9######,50:###,51:###,52:###,53:###,54:###,:,:,:,:,:,</v>
      </c>
      <c r="AD46" s="60" t="e">
        <f t="shared" si="25"/>
        <v>#REF!</v>
      </c>
      <c r="AE46" s="61" t="str">
        <f t="shared" si="25"/>
        <v/>
      </c>
      <c r="AF46" s="61" t="str">
        <f t="shared" si="25"/>
        <v/>
      </c>
      <c r="AG46" s="61" t="s">
        <v>49</v>
      </c>
      <c r="AH46" s="61" t="str">
        <f t="shared" si="26"/>
        <v/>
      </c>
      <c r="AI46" s="61" t="str">
        <f t="shared" si="26"/>
        <v/>
      </c>
      <c r="AJ46" s="51" t="str">
        <f t="shared" si="26"/>
        <v/>
      </c>
      <c r="AK46" s="51" t="str">
        <f t="shared" si="26"/>
        <v/>
      </c>
      <c r="AL46" s="61" t="s">
        <v>49</v>
      </c>
    </row>
    <row r="47" spans="1:55" s="51" customFormat="1" ht="15.75" customHeight="1" x14ac:dyDescent="0.25">
      <c r="A47" s="51">
        <v>26</v>
      </c>
      <c r="B47" s="51">
        <v>36</v>
      </c>
      <c r="C47" s="67" t="s">
        <v>33</v>
      </c>
      <c r="D47" s="52" t="s">
        <v>13</v>
      </c>
      <c r="E47" s="53" t="s">
        <v>10</v>
      </c>
      <c r="F47" s="53"/>
      <c r="G47" s="53"/>
      <c r="H47" s="54" t="str">
        <f t="shared" si="30"/>
        <v>36:#,</v>
      </c>
      <c r="I47" s="64" t="str">
        <f t="shared" si="31"/>
        <v>36:#,Alarm mode,</v>
      </c>
      <c r="J47" s="68" t="s">
        <v>11</v>
      </c>
      <c r="K47" s="54"/>
      <c r="L47" s="54"/>
      <c r="M47" s="55"/>
      <c r="N47" s="56"/>
      <c r="O47" s="55" t="s">
        <v>1</v>
      </c>
      <c r="P47" s="56"/>
      <c r="Q47" s="56"/>
      <c r="R47" s="57"/>
      <c r="S47" s="58"/>
      <c r="T47" s="57" t="s">
        <v>1</v>
      </c>
      <c r="X47" s="59" t="str">
        <f t="shared" si="24"/>
        <v>46:9######,47:9######,48:9######,50:###,51:###,52:###,53:###,54:###,</v>
      </c>
      <c r="Y47" s="59" t="str">
        <f t="shared" si="24"/>
        <v>46:9######,Attack_or_Donate (Pinky-Inky),47:9######,Will_or_No (Pinky-Inky),48:9######,Mirror_or_No (Pinky-Inky),50:###,,51:###,,52:###,,53:###,Attack_or_Donate Blinky,54:###,Attack_or_Donate Inky,</v>
      </c>
      <c r="Z47" s="60" t="str">
        <f t="shared" si="24"/>
        <v>34:#,35:#,36:#,</v>
      </c>
      <c r="AA47" s="60" t="str">
        <f t="shared" si="24"/>
        <v>34:#,Shop door status,35:#,Shop deadbolt status,36:#,Alarm mode,</v>
      </c>
      <c r="AB47" s="61" t="s">
        <v>49</v>
      </c>
      <c r="AC47" s="60" t="str">
        <f t="shared" si="25"/>
        <v>46:9######,47:9######,48:9######,50:###,51:###,52:###,53:###,54:###,:,:,:,:,:,</v>
      </c>
      <c r="AD47" s="60" t="e">
        <f t="shared" si="25"/>
        <v>#REF!</v>
      </c>
      <c r="AE47" s="61" t="str">
        <f t="shared" si="25"/>
        <v/>
      </c>
      <c r="AF47" s="61" t="str">
        <f t="shared" si="25"/>
        <v/>
      </c>
      <c r="AG47" s="61" t="s">
        <v>49</v>
      </c>
      <c r="AH47" s="61" t="str">
        <f t="shared" si="26"/>
        <v/>
      </c>
      <c r="AI47" s="61" t="str">
        <f t="shared" si="26"/>
        <v/>
      </c>
      <c r="AJ47" s="51" t="str">
        <f t="shared" si="26"/>
        <v/>
      </c>
      <c r="AK47" s="51" t="str">
        <f t="shared" si="26"/>
        <v/>
      </c>
      <c r="AL47" s="61" t="s">
        <v>49</v>
      </c>
    </row>
    <row r="48" spans="1:55" s="51" customFormat="1" ht="15.75" customHeight="1" x14ac:dyDescent="0.25">
      <c r="A48" s="51">
        <v>27</v>
      </c>
      <c r="B48" s="51">
        <v>37</v>
      </c>
      <c r="C48" s="69" t="s">
        <v>33</v>
      </c>
      <c r="D48" s="65" t="s">
        <v>3</v>
      </c>
      <c r="E48" s="53" t="s">
        <v>10</v>
      </c>
      <c r="F48" s="53"/>
      <c r="G48" s="53"/>
      <c r="H48" s="54" t="str">
        <f t="shared" si="30"/>
        <v>37:#,</v>
      </c>
      <c r="I48" s="64" t="str">
        <f t="shared" si="31"/>
        <v>37:#,Security Level (soft, med, hard),</v>
      </c>
      <c r="J48" s="68" t="s">
        <v>11</v>
      </c>
      <c r="K48" s="54"/>
      <c r="L48" s="54"/>
      <c r="M48" s="55"/>
      <c r="N48" s="56"/>
      <c r="O48" s="55" t="s">
        <v>1</v>
      </c>
      <c r="P48" s="56"/>
      <c r="Q48" s="56"/>
      <c r="R48" s="57"/>
      <c r="S48" s="58"/>
      <c r="T48" s="57" t="s">
        <v>1</v>
      </c>
      <c r="X48" s="59" t="str">
        <f t="shared" si="24"/>
        <v>46:9######,47:9######,48:9######,50:###,51:###,52:###,53:###,54:###,</v>
      </c>
      <c r="Y48" s="59" t="str">
        <f t="shared" si="24"/>
        <v>46:9######,Attack_or_Donate (Pinky-Inky),47:9######,Will_or_No (Pinky-Inky),48:9######,Mirror_or_No (Pinky-Inky),50:###,,51:###,,52:###,,53:###,Attack_or_Donate Blinky,54:###,Attack_or_Donate Inky,</v>
      </c>
      <c r="Z48" s="60" t="str">
        <f t="shared" si="24"/>
        <v>34:#,35:#,36:#,37:#,</v>
      </c>
      <c r="AA48" s="60" t="str">
        <f t="shared" si="24"/>
        <v>34:#,Shop door status,35:#,Shop deadbolt status,36:#,Alarm mode,37:#,Security Level (soft, med, hard),</v>
      </c>
      <c r="AB48" s="61" t="s">
        <v>49</v>
      </c>
      <c r="AC48" s="60" t="str">
        <f t="shared" si="25"/>
        <v>46:9######,47:9######,48:9######,50:###,51:###,52:###,53:###,54:###,:,:,:,:,:,</v>
      </c>
      <c r="AD48" s="60" t="e">
        <f t="shared" si="25"/>
        <v>#REF!</v>
      </c>
      <c r="AE48" s="61" t="str">
        <f t="shared" si="25"/>
        <v/>
      </c>
      <c r="AF48" s="61" t="str">
        <f t="shared" si="25"/>
        <v/>
      </c>
      <c r="AG48" s="61" t="s">
        <v>49</v>
      </c>
      <c r="AH48" s="61" t="str">
        <f t="shared" si="26"/>
        <v/>
      </c>
      <c r="AI48" s="61" t="str">
        <f t="shared" si="26"/>
        <v/>
      </c>
      <c r="AJ48" s="51" t="str">
        <f t="shared" si="26"/>
        <v/>
      </c>
      <c r="AK48" s="51" t="str">
        <f t="shared" si="26"/>
        <v/>
      </c>
      <c r="AL48" s="61" t="s">
        <v>49</v>
      </c>
    </row>
    <row r="49" spans="1:38" s="51" customFormat="1" ht="15.75" customHeight="1" x14ac:dyDescent="0.25">
      <c r="A49" s="51">
        <v>28</v>
      </c>
      <c r="B49" s="51">
        <v>38</v>
      </c>
      <c r="C49" s="69" t="s">
        <v>33</v>
      </c>
      <c r="D49" s="65" t="s">
        <v>14</v>
      </c>
      <c r="E49" s="53" t="s">
        <v>10</v>
      </c>
      <c r="F49" s="53"/>
      <c r="G49" s="53"/>
      <c r="H49" s="54" t="str">
        <f t="shared" si="30"/>
        <v>38:#,</v>
      </c>
      <c r="I49" s="64" t="str">
        <f t="shared" si="31"/>
        <v>38:#,Manual change in alarm mode,</v>
      </c>
      <c r="J49" s="68" t="s">
        <v>15</v>
      </c>
      <c r="K49" s="54"/>
      <c r="L49" s="54"/>
      <c r="M49" s="55"/>
      <c r="N49" s="56"/>
      <c r="O49" s="55" t="s">
        <v>1</v>
      </c>
      <c r="P49" s="56"/>
      <c r="Q49" s="56"/>
      <c r="R49" s="57"/>
      <c r="S49" s="58"/>
      <c r="T49" s="57" t="s">
        <v>1</v>
      </c>
      <c r="X49" s="59" t="str">
        <f t="shared" si="24"/>
        <v>46:9######,47:9######,48:9######,50:###,51:###,52:###,53:###,54:###,</v>
      </c>
      <c r="Y49" s="59" t="str">
        <f t="shared" si="24"/>
        <v>46:9######,Attack_or_Donate (Pinky-Inky),47:9######,Will_or_No (Pinky-Inky),48:9######,Mirror_or_No (Pinky-Inky),50:###,,51:###,,52:###,,53:###,Attack_or_Donate Blinky,54:###,Attack_or_Donate Inky,</v>
      </c>
      <c r="Z49" s="60" t="str">
        <f t="shared" si="24"/>
        <v>34:#,35:#,36:#,37:#,38:#,</v>
      </c>
      <c r="AA49" s="60" t="str">
        <f t="shared" si="24"/>
        <v>34:#,Shop door status,35:#,Shop deadbolt status,36:#,Alarm mode,37:#,Security Level (soft, med, hard),38:#,Manual change in alarm mode,</v>
      </c>
      <c r="AB49" s="61" t="s">
        <v>49</v>
      </c>
      <c r="AC49" s="60" t="str">
        <f t="shared" si="25"/>
        <v>46:9######,47:9######,48:9######,50:###,51:###,52:###,53:###,54:###,:,:,:,:,:,</v>
      </c>
      <c r="AD49" s="60" t="e">
        <f t="shared" si="25"/>
        <v>#REF!</v>
      </c>
      <c r="AE49" s="61" t="str">
        <f t="shared" si="25"/>
        <v/>
      </c>
      <c r="AF49" s="61" t="str">
        <f t="shared" si="25"/>
        <v/>
      </c>
      <c r="AG49" s="61" t="s">
        <v>49</v>
      </c>
      <c r="AH49" s="61" t="str">
        <f t="shared" si="26"/>
        <v/>
      </c>
      <c r="AI49" s="61" t="str">
        <f t="shared" si="26"/>
        <v/>
      </c>
      <c r="AJ49" s="51" t="str">
        <f t="shared" si="26"/>
        <v/>
      </c>
      <c r="AK49" s="51" t="str">
        <f t="shared" si="26"/>
        <v/>
      </c>
      <c r="AL49" s="61" t="s">
        <v>49</v>
      </c>
    </row>
    <row r="50" spans="1:38" s="51" customFormat="1" ht="15.75" customHeight="1" x14ac:dyDescent="0.25">
      <c r="A50" s="51">
        <v>29</v>
      </c>
      <c r="B50" s="51">
        <v>39</v>
      </c>
      <c r="C50" s="69" t="s">
        <v>42</v>
      </c>
      <c r="D50" s="65" t="s">
        <v>16</v>
      </c>
      <c r="E50" s="53" t="s">
        <v>10</v>
      </c>
      <c r="F50" s="53"/>
      <c r="G50" s="53"/>
      <c r="H50" s="54" t="str">
        <f t="shared" si="30"/>
        <v>39:####,</v>
      </c>
      <c r="I50" s="64" t="str">
        <f t="shared" si="31"/>
        <v>39:####,Shop Brightness (0 to ####),</v>
      </c>
      <c r="J50" s="68" t="s">
        <v>15</v>
      </c>
      <c r="K50" s="54"/>
      <c r="L50" s="54"/>
      <c r="M50" s="55" t="str">
        <f t="shared" ref="M50:M63" si="32">CONCATENATE($B50,":",$C50,",")</f>
        <v>39:####,</v>
      </c>
      <c r="N50" s="66" t="str">
        <f t="shared" ref="N50:N63" si="33">CONCATENATE($B50,":",$D50,",")</f>
        <v>39:Shop Brightness (0 to ####),</v>
      </c>
      <c r="O50" s="70" t="s">
        <v>17</v>
      </c>
      <c r="P50" s="56"/>
      <c r="Q50" s="56"/>
      <c r="R50" s="58" t="str">
        <f>CONCATENATE($B50,":",$C50,",")</f>
        <v>39:####,</v>
      </c>
      <c r="S50" s="58" t="str">
        <f>CONCATENATE($R50,$D50,",")</f>
        <v>39:####,Shop Brightness (0 to ####),</v>
      </c>
      <c r="T50" s="71" t="s">
        <v>43</v>
      </c>
      <c r="U50" s="51" t="s">
        <v>23</v>
      </c>
      <c r="X50" s="59" t="str">
        <f t="shared" si="24"/>
        <v>46:9######,47:9######,48:9######,50:###,51:###,52:###,53:###,54:###,</v>
      </c>
      <c r="Y50" s="59" t="str">
        <f t="shared" si="24"/>
        <v>46:9######,Attack_or_Donate (Pinky-Inky),47:9######,Will_or_No (Pinky-Inky),48:9######,Mirror_or_No (Pinky-Inky),50:###,,51:###,,52:###,,53:###,Attack_or_Donate Blinky,54:###,Attack_or_Donate Inky,</v>
      </c>
      <c r="Z50" s="60" t="str">
        <f t="shared" si="24"/>
        <v>34:#,35:#,36:#,37:#,38:#,39:####,</v>
      </c>
      <c r="AA50" s="60" t="str">
        <f t="shared" si="24"/>
        <v>34:#,Shop door status,35:#,Shop deadbolt status,36:#,Alarm mode,37:#,Security Level (soft, med, hard),38:#,Manual change in alarm mode,39:####,Shop Brightness (0 to ####),</v>
      </c>
      <c r="AB50" s="61" t="s">
        <v>49</v>
      </c>
      <c r="AC50" s="60" t="str">
        <f t="shared" si="25"/>
        <v>46:9######,47:9######,48:9######,50:###,51:###,52:###,53:###,54:###,:,:,:,:,:,</v>
      </c>
      <c r="AD50" s="60" t="e">
        <f t="shared" si="25"/>
        <v>#REF!</v>
      </c>
      <c r="AE50" s="61" t="str">
        <f t="shared" si="25"/>
        <v>39:####,</v>
      </c>
      <c r="AF50" s="61" t="str">
        <f t="shared" si="25"/>
        <v>39:Shop Brightness (0 to ####),</v>
      </c>
      <c r="AG50" s="61" t="s">
        <v>49</v>
      </c>
      <c r="AH50" s="61" t="str">
        <f t="shared" si="26"/>
        <v/>
      </c>
      <c r="AI50" s="61" t="str">
        <f t="shared" si="26"/>
        <v/>
      </c>
      <c r="AJ50" s="51" t="str">
        <f t="shared" si="26"/>
        <v>39:####,</v>
      </c>
      <c r="AK50" s="51" t="str">
        <f t="shared" si="26"/>
        <v>39:####,Shop Brightness (0 to ####),</v>
      </c>
      <c r="AL50" s="61" t="s">
        <v>49</v>
      </c>
    </row>
    <row r="51" spans="1:38" s="51" customFormat="1" ht="15.75" customHeight="1" x14ac:dyDescent="0.25">
      <c r="A51" s="51">
        <v>30</v>
      </c>
      <c r="B51" s="51">
        <v>40</v>
      </c>
      <c r="C51" s="69" t="s">
        <v>41</v>
      </c>
      <c r="D51" s="65" t="s">
        <v>18</v>
      </c>
      <c r="E51" s="53" t="s">
        <v>10</v>
      </c>
      <c r="F51" s="53"/>
      <c r="G51" s="53"/>
      <c r="H51" s="54" t="str">
        <f t="shared" si="30"/>
        <v>40:###,</v>
      </c>
      <c r="I51" s="64" t="str">
        <f t="shared" si="31"/>
        <v>40:###,Shop Temp now (### F) *,</v>
      </c>
      <c r="J51" s="68" t="s">
        <v>15</v>
      </c>
      <c r="K51" s="54"/>
      <c r="L51" s="54"/>
      <c r="M51" s="55" t="str">
        <f t="shared" si="32"/>
        <v>40:###,</v>
      </c>
      <c r="N51" s="66" t="str">
        <f t="shared" si="33"/>
        <v>40:Shop Temp now (### F) *,</v>
      </c>
      <c r="O51" s="70" t="s">
        <v>17</v>
      </c>
      <c r="P51" s="56"/>
      <c r="Q51" s="56"/>
      <c r="R51" s="58" t="str">
        <f t="shared" ref="R51:R57" si="34">CONCATENATE(B51,":",C51,",")</f>
        <v>40:###,</v>
      </c>
      <c r="S51" s="58" t="str">
        <f t="shared" ref="S51:S57" si="35">CONCATENATE($R51,$D51,",")</f>
        <v>40:###,Shop Temp now (### F) *,</v>
      </c>
      <c r="T51" s="71" t="s">
        <v>43</v>
      </c>
      <c r="U51" s="51" t="s">
        <v>23</v>
      </c>
      <c r="X51" s="59" t="str">
        <f t="shared" si="24"/>
        <v>46:9######,47:9######,48:9######,50:###,51:###,52:###,53:###,54:###,</v>
      </c>
      <c r="Y51" s="59" t="str">
        <f t="shared" si="24"/>
        <v>46:9######,Attack_or_Donate (Pinky-Inky),47:9######,Will_or_No (Pinky-Inky),48:9######,Mirror_or_No (Pinky-Inky),50:###,,51:###,,52:###,,53:###,Attack_or_Donate Blinky,54:###,Attack_or_Donate Inky,</v>
      </c>
      <c r="Z51" s="60" t="str">
        <f t="shared" si="24"/>
        <v>34:#,35:#,36:#,37:#,38:#,39:####,40:###,</v>
      </c>
      <c r="AA51" s="60" t="str">
        <f t="shared" si="24"/>
        <v>34:#,Shop door status,35:#,Shop deadbolt status,36:#,Alarm mode,37:#,Security Level (soft, med, hard),38:#,Manual change in alarm mode,39:####,Shop Brightness (0 to ####),40:###,Shop Temp now (### F) *,</v>
      </c>
      <c r="AB51" s="61" t="s">
        <v>49</v>
      </c>
      <c r="AC51" s="60" t="str">
        <f t="shared" si="25"/>
        <v>46:9######,47:9######,48:9######,50:###,51:###,52:###,53:###,54:###,:,:,:,:,:,</v>
      </c>
      <c r="AD51" s="60" t="e">
        <f t="shared" si="25"/>
        <v>#REF!</v>
      </c>
      <c r="AE51" s="61" t="str">
        <f t="shared" si="25"/>
        <v>39:####,40:###,</v>
      </c>
      <c r="AF51" s="61" t="str">
        <f t="shared" si="25"/>
        <v>39:Shop Brightness (0 to ####),40:Shop Temp now (### F) *,</v>
      </c>
      <c r="AG51" s="61" t="s">
        <v>49</v>
      </c>
      <c r="AH51" s="61" t="str">
        <f t="shared" si="26"/>
        <v/>
      </c>
      <c r="AI51" s="61" t="str">
        <f t="shared" si="26"/>
        <v/>
      </c>
      <c r="AJ51" s="51" t="str">
        <f t="shared" si="26"/>
        <v>39:####,40:###,</v>
      </c>
      <c r="AK51" s="51" t="str">
        <f t="shared" si="26"/>
        <v>39:####,Shop Brightness (0 to ####),40:###,Shop Temp now (### F) *,</v>
      </c>
      <c r="AL51" s="61" t="s">
        <v>49</v>
      </c>
    </row>
    <row r="52" spans="1:38" s="51" customFormat="1" ht="15.75" customHeight="1" x14ac:dyDescent="0.25">
      <c r="A52" s="51">
        <v>31</v>
      </c>
      <c r="B52" s="51">
        <v>41</v>
      </c>
      <c r="C52" s="69" t="s">
        <v>41</v>
      </c>
      <c r="D52" s="65" t="s">
        <v>19</v>
      </c>
      <c r="E52" s="53" t="s">
        <v>10</v>
      </c>
      <c r="F52" s="53"/>
      <c r="G52" s="53"/>
      <c r="H52" s="54" t="str">
        <f t="shared" si="30"/>
        <v>41:###,</v>
      </c>
      <c r="I52" s="64" t="str">
        <f t="shared" si="31"/>
        <v>41:###,Shop Humidity (### %) *,</v>
      </c>
      <c r="J52" s="68" t="s">
        <v>15</v>
      </c>
      <c r="K52" s="54"/>
      <c r="L52" s="54"/>
      <c r="M52" s="55" t="str">
        <f t="shared" si="32"/>
        <v>41:###,</v>
      </c>
      <c r="N52" s="66" t="str">
        <f t="shared" si="33"/>
        <v>41:Shop Humidity (### %) *,</v>
      </c>
      <c r="O52" s="70" t="s">
        <v>17</v>
      </c>
      <c r="P52" s="56"/>
      <c r="Q52" s="56"/>
      <c r="R52" s="58" t="str">
        <f t="shared" si="34"/>
        <v>41:###,</v>
      </c>
      <c r="S52" s="58" t="str">
        <f t="shared" si="35"/>
        <v>41:###,Shop Humidity (### %) *,</v>
      </c>
      <c r="T52" s="71" t="s">
        <v>43</v>
      </c>
      <c r="U52" s="51" t="s">
        <v>23</v>
      </c>
      <c r="X52" s="59" t="str">
        <f t="shared" si="24"/>
        <v>46:9######,47:9######,48:9######,50:###,51:###,52:###,53:###,54:###,</v>
      </c>
      <c r="Y52" s="59" t="str">
        <f t="shared" si="24"/>
        <v>46:9######,Attack_or_Donate (Pinky-Inky),47:9######,Will_or_No (Pinky-Inky),48:9######,Mirror_or_No (Pinky-Inky),50:###,,51:###,,52:###,,53:###,Attack_or_Donate Blinky,54:###,Attack_or_Donate Inky,</v>
      </c>
      <c r="Z52" s="60" t="str">
        <f t="shared" si="24"/>
        <v>34:#,35:#,36:#,37:#,38:#,39:####,40:###,41:###,</v>
      </c>
      <c r="AA52" s="60" t="str">
        <f t="shared" si="24"/>
        <v>34:#,Shop door status,35:#,Shop deadbolt status,36:#,Alarm mode,37:#,Security Level (soft, med, hard),38:#,Manual change in alarm mode,39:####,Shop Brightness (0 to ####),40:###,Shop Temp now (### F) *,41:###,Shop Humidity (### %) *,</v>
      </c>
      <c r="AB52" s="61" t="s">
        <v>49</v>
      </c>
      <c r="AC52" s="60" t="str">
        <f t="shared" si="25"/>
        <v>46:9######,47:9######,48:9######,50:###,51:###,52:###,53:###,54:###,:,:,:,:,:,</v>
      </c>
      <c r="AD52" s="60" t="e">
        <f t="shared" si="25"/>
        <v>#REF!</v>
      </c>
      <c r="AE52" s="61" t="str">
        <f t="shared" si="25"/>
        <v>39:####,40:###,41:###,</v>
      </c>
      <c r="AF52" s="61" t="str">
        <f t="shared" si="25"/>
        <v>39:Shop Brightness (0 to ####),40:Shop Temp now (### F) *,41:Shop Humidity (### %) *,</v>
      </c>
      <c r="AG52" s="61" t="s">
        <v>49</v>
      </c>
      <c r="AH52" s="61" t="str">
        <f t="shared" si="26"/>
        <v/>
      </c>
      <c r="AI52" s="61" t="str">
        <f t="shared" si="26"/>
        <v/>
      </c>
      <c r="AJ52" s="51" t="str">
        <f t="shared" si="26"/>
        <v>39:####,40:###,41:###,</v>
      </c>
      <c r="AK52" s="51" t="str">
        <f t="shared" si="26"/>
        <v>39:####,Shop Brightness (0 to ####),40:###,Shop Temp now (### F) *,41:###,Shop Humidity (### %) *,</v>
      </c>
      <c r="AL52" s="61" t="s">
        <v>49</v>
      </c>
    </row>
    <row r="53" spans="1:38" s="51" customFormat="1" ht="15.75" customHeight="1" x14ac:dyDescent="0.25">
      <c r="A53" s="51">
        <v>32</v>
      </c>
      <c r="B53" s="51">
        <v>42</v>
      </c>
      <c r="C53" s="69" t="s">
        <v>41</v>
      </c>
      <c r="D53" s="65" t="s">
        <v>20</v>
      </c>
      <c r="E53" s="53" t="s">
        <v>21</v>
      </c>
      <c r="F53" s="53"/>
      <c r="G53" s="53"/>
      <c r="H53" s="54" t="str">
        <f t="shared" si="30"/>
        <v>42:###,</v>
      </c>
      <c r="I53" s="64" t="str">
        <f t="shared" si="31"/>
        <v>42:###,Shop Heat Index (### F) *,</v>
      </c>
      <c r="J53" s="68" t="s">
        <v>15</v>
      </c>
      <c r="K53" s="54"/>
      <c r="L53" s="54"/>
      <c r="M53" s="55" t="str">
        <f t="shared" si="32"/>
        <v>42:###,</v>
      </c>
      <c r="N53" s="66" t="str">
        <f t="shared" si="33"/>
        <v>42:Shop Heat Index (### F) *,</v>
      </c>
      <c r="O53" s="70" t="s">
        <v>22</v>
      </c>
      <c r="P53" s="56"/>
      <c r="Q53" s="56"/>
      <c r="R53" s="58" t="str">
        <f t="shared" si="34"/>
        <v>42:###,</v>
      </c>
      <c r="S53" s="58" t="str">
        <f t="shared" si="35"/>
        <v>42:###,Shop Heat Index (### F) *,</v>
      </c>
      <c r="T53" s="71" t="s">
        <v>43</v>
      </c>
      <c r="U53" s="51" t="s">
        <v>23</v>
      </c>
      <c r="X53" s="59" t="str">
        <f t="shared" ref="X53:AA63" si="36">CONCATENATE(X52,F53)</f>
        <v>46:9######,47:9######,48:9######,50:###,51:###,52:###,53:###,54:###,</v>
      </c>
      <c r="Y53" s="59" t="str">
        <f t="shared" si="36"/>
        <v>46:9######,Attack_or_Donate (Pinky-Inky),47:9######,Will_or_No (Pinky-Inky),48:9######,Mirror_or_No (Pinky-Inky),50:###,,51:###,,52:###,,53:###,Attack_or_Donate Blinky,54:###,Attack_or_Donate Inky,</v>
      </c>
      <c r="Z53" s="60" t="str">
        <f t="shared" si="36"/>
        <v>34:#,35:#,36:#,37:#,38:#,39:####,40:###,41:###,42:###,</v>
      </c>
      <c r="AA53" s="60" t="str">
        <f t="shared" si="36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</v>
      </c>
      <c r="AB53" s="61" t="s">
        <v>49</v>
      </c>
      <c r="AC53" s="60" t="str">
        <f t="shared" ref="AC53:AF63" si="37">CONCATENATE(AC52,K53)</f>
        <v>46:9######,47:9######,48:9######,50:###,51:###,52:###,53:###,54:###,:,:,:,:,:,</v>
      </c>
      <c r="AD53" s="60" t="e">
        <f t="shared" si="37"/>
        <v>#REF!</v>
      </c>
      <c r="AE53" s="61" t="str">
        <f t="shared" si="37"/>
        <v>39:####,40:###,41:###,42:###,</v>
      </c>
      <c r="AF53" s="61" t="str">
        <f t="shared" si="37"/>
        <v>39:Shop Brightness (0 to ####),40:Shop Temp now (### F) *,41:Shop Humidity (### %) *,42:Shop Heat Index (### F) *,</v>
      </c>
      <c r="AG53" s="61" t="s">
        <v>49</v>
      </c>
      <c r="AH53" s="61" t="str">
        <f t="shared" ref="AH53:AK63" si="38">CONCATENATE(AH52,P53)</f>
        <v/>
      </c>
      <c r="AI53" s="61" t="str">
        <f t="shared" si="38"/>
        <v/>
      </c>
      <c r="AJ53" s="51" t="str">
        <f t="shared" si="38"/>
        <v>39:####,40:###,41:###,42:###,</v>
      </c>
      <c r="AK53" s="51" t="str">
        <f t="shared" si="38"/>
        <v>39:####,Shop Brightness (0 to ####),40:###,Shop Temp now (### F) *,41:###,Shop Humidity (### %) *,42:###,Shop Heat Index (### F) *,</v>
      </c>
      <c r="AL53" s="61" t="s">
        <v>49</v>
      </c>
    </row>
    <row r="54" spans="1:38" s="51" customFormat="1" ht="15.75" customHeight="1" x14ac:dyDescent="0.25">
      <c r="A54" s="51">
        <v>33</v>
      </c>
      <c r="B54" s="51">
        <v>43</v>
      </c>
      <c r="C54" s="69" t="s">
        <v>42</v>
      </c>
      <c r="D54" s="65" t="s">
        <v>24</v>
      </c>
      <c r="E54" s="53" t="s">
        <v>21</v>
      </c>
      <c r="F54" s="53"/>
      <c r="G54" s="53"/>
      <c r="H54" s="54" t="str">
        <f t="shared" si="30"/>
        <v>43:####,</v>
      </c>
      <c r="I54" s="64" t="str">
        <f t="shared" si="31"/>
        <v>43:####,Motion@base of stairs,</v>
      </c>
      <c r="J54" s="68" t="s">
        <v>11</v>
      </c>
      <c r="K54" s="54"/>
      <c r="L54" s="54"/>
      <c r="M54" s="55" t="str">
        <f t="shared" si="32"/>
        <v>43:####,</v>
      </c>
      <c r="N54" s="66" t="str">
        <f t="shared" si="33"/>
        <v>43:Motion@base of stairs,</v>
      </c>
      <c r="O54" s="70" t="s">
        <v>17</v>
      </c>
      <c r="P54" s="56"/>
      <c r="Q54" s="56"/>
      <c r="R54" s="58" t="str">
        <f t="shared" si="34"/>
        <v>43:####,</v>
      </c>
      <c r="S54" s="58" t="str">
        <f t="shared" si="35"/>
        <v>43:####,Motion@base of stairs,</v>
      </c>
      <c r="T54" s="71" t="s">
        <v>43</v>
      </c>
      <c r="U54" s="51" t="s">
        <v>51</v>
      </c>
      <c r="X54" s="59" t="str">
        <f t="shared" si="36"/>
        <v>46:9######,47:9######,48:9######,50:###,51:###,52:###,53:###,54:###,</v>
      </c>
      <c r="Y54" s="59" t="str">
        <f t="shared" si="36"/>
        <v>46:9######,Attack_or_Donate (Pinky-Inky),47:9######,Will_or_No (Pinky-Inky),48:9######,Mirror_or_No (Pinky-Inky),50:###,,51:###,,52:###,,53:###,Attack_or_Donate Blinky,54:###,Attack_or_Donate Inky,</v>
      </c>
      <c r="Z54" s="60" t="str">
        <f t="shared" si="36"/>
        <v>34:#,35:#,36:#,37:#,38:#,39:####,40:###,41:###,42:###,43:####,</v>
      </c>
      <c r="AA54" s="60" t="str">
        <f t="shared" si="36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</v>
      </c>
      <c r="AB54" s="61" t="s">
        <v>49</v>
      </c>
      <c r="AC54" s="60" t="str">
        <f t="shared" si="37"/>
        <v>46:9######,47:9######,48:9######,50:###,51:###,52:###,53:###,54:###,:,:,:,:,:,</v>
      </c>
      <c r="AD54" s="60" t="e">
        <f t="shared" si="37"/>
        <v>#REF!</v>
      </c>
      <c r="AE54" s="61" t="str">
        <f t="shared" si="37"/>
        <v>39:####,40:###,41:###,42:###,43:####,</v>
      </c>
      <c r="AF54" s="61" t="str">
        <f t="shared" si="37"/>
        <v>39:Shop Brightness (0 to ####),40:Shop Temp now (### F) *,41:Shop Humidity (### %) *,42:Shop Heat Index (### F) *,43:Motion@base of stairs,</v>
      </c>
      <c r="AG54" s="61" t="s">
        <v>49</v>
      </c>
      <c r="AH54" s="61" t="str">
        <f t="shared" si="38"/>
        <v/>
      </c>
      <c r="AI54" s="61" t="str">
        <f t="shared" si="38"/>
        <v/>
      </c>
      <c r="AJ54" s="51" t="str">
        <f t="shared" si="38"/>
        <v>39:####,40:###,41:###,42:###,43:####,</v>
      </c>
      <c r="AK54" s="51" t="str">
        <f t="shared" si="38"/>
        <v>39:####,Shop Brightness (0 to ####),40:###,Shop Temp now (### F) *,41:###,Shop Humidity (### %) *,42:###,Shop Heat Index (### F) *,43:####,Motion@base of stairs,</v>
      </c>
      <c r="AL54" s="61" t="s">
        <v>49</v>
      </c>
    </row>
    <row r="55" spans="1:38" s="51" customFormat="1" ht="15.75" customHeight="1" x14ac:dyDescent="0.25">
      <c r="A55" s="51">
        <v>34</v>
      </c>
      <c r="B55" s="51">
        <v>44</v>
      </c>
      <c r="C55" s="69" t="s">
        <v>42</v>
      </c>
      <c r="D55" s="65" t="s">
        <v>25</v>
      </c>
      <c r="E55" s="53" t="s">
        <v>21</v>
      </c>
      <c r="F55" s="53"/>
      <c r="G55" s="53"/>
      <c r="H55" s="54" t="str">
        <f t="shared" si="30"/>
        <v>44:####,</v>
      </c>
      <c r="I55" s="64" t="str">
        <f t="shared" si="31"/>
        <v>44:####,Motion@top of stairs,</v>
      </c>
      <c r="J55" s="68" t="s">
        <v>11</v>
      </c>
      <c r="K55" s="54"/>
      <c r="L55" s="54"/>
      <c r="M55" s="55" t="str">
        <f t="shared" si="32"/>
        <v>44:####,</v>
      </c>
      <c r="N55" s="66" t="str">
        <f t="shared" si="33"/>
        <v>44:Motion@top of stairs,</v>
      </c>
      <c r="O55" s="70" t="s">
        <v>17</v>
      </c>
      <c r="P55" s="56"/>
      <c r="Q55" s="56"/>
      <c r="R55" s="58" t="str">
        <f t="shared" si="34"/>
        <v>44:####,</v>
      </c>
      <c r="S55" s="58" t="str">
        <f t="shared" si="35"/>
        <v>44:####,Motion@top of stairs,</v>
      </c>
      <c r="T55" s="71" t="s">
        <v>43</v>
      </c>
      <c r="U55" s="51" t="s">
        <v>52</v>
      </c>
      <c r="X55" s="59" t="str">
        <f t="shared" si="36"/>
        <v>46:9######,47:9######,48:9######,50:###,51:###,52:###,53:###,54:###,</v>
      </c>
      <c r="Y55" s="59" t="str">
        <f t="shared" si="36"/>
        <v>46:9######,Attack_or_Donate (Pinky-Inky),47:9######,Will_or_No (Pinky-Inky),48:9######,Mirror_or_No (Pinky-Inky),50:###,,51:###,,52:###,,53:###,Attack_or_Donate Blinky,54:###,Attack_or_Donate Inky,</v>
      </c>
      <c r="Z55" s="60" t="str">
        <f t="shared" si="36"/>
        <v>34:#,35:#,36:#,37:#,38:#,39:####,40:###,41:###,42:###,43:####,44:####,</v>
      </c>
      <c r="AA55" s="60" t="str">
        <f t="shared" si="36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</v>
      </c>
      <c r="AB55" s="61" t="s">
        <v>49</v>
      </c>
      <c r="AC55" s="60" t="str">
        <f t="shared" si="37"/>
        <v>46:9######,47:9######,48:9######,50:###,51:###,52:###,53:###,54:###,:,:,:,:,:,</v>
      </c>
      <c r="AD55" s="60" t="e">
        <f t="shared" si="37"/>
        <v>#REF!</v>
      </c>
      <c r="AE55" s="61" t="str">
        <f t="shared" si="37"/>
        <v>39:####,40:###,41:###,42:###,43:####,44:####,</v>
      </c>
      <c r="AF55" s="61" t="str">
        <f t="shared" si="37"/>
        <v>39:Shop Brightness (0 to ####),40:Shop Temp now (### F) *,41:Shop Humidity (### %) *,42:Shop Heat Index (### F) *,43:Motion@base of stairs,44:Motion@top of stairs,</v>
      </c>
      <c r="AG55" s="61" t="s">
        <v>49</v>
      </c>
      <c r="AH55" s="61" t="str">
        <f t="shared" si="38"/>
        <v/>
      </c>
      <c r="AI55" s="61" t="str">
        <f t="shared" si="38"/>
        <v/>
      </c>
      <c r="AJ55" s="51" t="str">
        <f t="shared" si="38"/>
        <v>39:####,40:###,41:###,42:###,43:####,44:####,</v>
      </c>
      <c r="AK55" s="51" t="str">
        <f t="shared" si="38"/>
        <v>39:####,Shop Brightness (0 to ####),40:###,Shop Temp now (### F) *,41:###,Shop Humidity (### %) *,42:###,Shop Heat Index (### F) *,43:####,Motion@base of stairs,44:####,Motion@top of stairs,</v>
      </c>
      <c r="AL55" s="61" t="s">
        <v>49</v>
      </c>
    </row>
    <row r="56" spans="1:38" s="51" customFormat="1" ht="15.75" customHeight="1" x14ac:dyDescent="0.25">
      <c r="A56" s="51">
        <v>35</v>
      </c>
      <c r="B56" s="51">
        <v>45</v>
      </c>
      <c r="C56" s="69" t="s">
        <v>42</v>
      </c>
      <c r="D56" s="65" t="s">
        <v>26</v>
      </c>
      <c r="E56" s="53" t="s">
        <v>21</v>
      </c>
      <c r="F56" s="53"/>
      <c r="G56" s="53"/>
      <c r="H56" s="54" t="str">
        <f t="shared" si="30"/>
        <v>45:####,</v>
      </c>
      <c r="I56" s="64" t="str">
        <f t="shared" si="31"/>
        <v>45:####,Motion@garage door,</v>
      </c>
      <c r="J56" s="68" t="s">
        <v>11</v>
      </c>
      <c r="K56" s="54"/>
      <c r="L56" s="54"/>
      <c r="M56" s="55" t="str">
        <f t="shared" si="32"/>
        <v>45:####,</v>
      </c>
      <c r="N56" s="66" t="str">
        <f t="shared" si="33"/>
        <v>45:Motion@garage door,</v>
      </c>
      <c r="O56" s="70" t="s">
        <v>17</v>
      </c>
      <c r="P56" s="56"/>
      <c r="Q56" s="56"/>
      <c r="R56" s="58" t="str">
        <f t="shared" si="34"/>
        <v>45:####,</v>
      </c>
      <c r="S56" s="58" t="str">
        <f t="shared" si="35"/>
        <v>45:####,Motion@garage door,</v>
      </c>
      <c r="T56" s="71" t="s">
        <v>43</v>
      </c>
      <c r="U56" s="51" t="s">
        <v>53</v>
      </c>
      <c r="X56" s="59" t="str">
        <f t="shared" si="36"/>
        <v>46:9######,47:9######,48:9######,50:###,51:###,52:###,53:###,54:###,</v>
      </c>
      <c r="Y56" s="59" t="str">
        <f t="shared" si="36"/>
        <v>46:9######,Attack_or_Donate (Pinky-Inky),47:9######,Will_or_No (Pinky-Inky),48:9######,Mirror_or_No (Pinky-Inky),50:###,,51:###,,52:###,,53:###,Attack_or_Donate Blinky,54:###,Attack_or_Donate Inky,</v>
      </c>
      <c r="Z56" s="60" t="str">
        <f t="shared" si="36"/>
        <v>34:#,35:#,36:#,37:#,38:#,39:####,40:###,41:###,42:###,43:####,44:####,45:####,</v>
      </c>
      <c r="AA56" s="60" t="str">
        <f t="shared" si="36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</v>
      </c>
      <c r="AB56" s="61" t="s">
        <v>49</v>
      </c>
      <c r="AC56" s="60" t="str">
        <f t="shared" si="37"/>
        <v>46:9######,47:9######,48:9######,50:###,51:###,52:###,53:###,54:###,:,:,:,:,:,</v>
      </c>
      <c r="AD56" s="60" t="e">
        <f t="shared" si="37"/>
        <v>#REF!</v>
      </c>
      <c r="AE56" s="61" t="str">
        <f t="shared" si="37"/>
        <v>39:####,40:###,41:###,42:###,43:####,44:####,45:####,</v>
      </c>
      <c r="AF56" s="61" t="str">
        <f t="shared" si="37"/>
        <v>39:Shop Brightness (0 to ####),40:Shop Temp now (### F) *,41:Shop Humidity (### %) *,42:Shop Heat Index (### F) *,43:Motion@base of stairs,44:Motion@top of stairs,45:Motion@garage door,</v>
      </c>
      <c r="AG56" s="61" t="s">
        <v>49</v>
      </c>
      <c r="AH56" s="61" t="str">
        <f t="shared" si="38"/>
        <v/>
      </c>
      <c r="AI56" s="61" t="str">
        <f t="shared" si="38"/>
        <v/>
      </c>
      <c r="AJ56" s="51" t="str">
        <f t="shared" si="38"/>
        <v>39:####,40:###,41:###,42:###,43:####,44:####,45:####,</v>
      </c>
      <c r="AK56" s="51" t="str">
        <f t="shared" si="38"/>
        <v>39:####,Shop Brightness (0 to ####),40:###,Shop Temp now (### F) *,41:###,Shop Humidity (### %) *,42:###,Shop Heat Index (### F) *,43:####,Motion@base of stairs,44:####,Motion@top of stairs,45:####,Motion@garage door,</v>
      </c>
      <c r="AL56" s="61" t="s">
        <v>49</v>
      </c>
    </row>
    <row r="57" spans="1:38" s="51" customFormat="1" ht="15.75" customHeight="1" x14ac:dyDescent="0.25">
      <c r="A57" s="51">
        <v>36</v>
      </c>
      <c r="B57" s="51">
        <v>46</v>
      </c>
      <c r="C57" s="69" t="s">
        <v>42</v>
      </c>
      <c r="D57" s="65" t="s">
        <v>27</v>
      </c>
      <c r="E57" s="53" t="s">
        <v>21</v>
      </c>
      <c r="F57" s="53"/>
      <c r="G57" s="53"/>
      <c r="H57" s="54" t="str">
        <f t="shared" si="30"/>
        <v>46:####,</v>
      </c>
      <c r="I57" s="64" t="str">
        <f t="shared" si="31"/>
        <v>46:####,Motion@windows,</v>
      </c>
      <c r="J57" s="68" t="s">
        <v>11</v>
      </c>
      <c r="K57" s="54"/>
      <c r="L57" s="54"/>
      <c r="M57" s="55" t="str">
        <f t="shared" si="32"/>
        <v>46:####,</v>
      </c>
      <c r="N57" s="66" t="str">
        <f t="shared" si="33"/>
        <v>46:Motion@windows,</v>
      </c>
      <c r="O57" s="70" t="s">
        <v>17</v>
      </c>
      <c r="P57" s="56"/>
      <c r="Q57" s="56"/>
      <c r="R57" s="58" t="str">
        <f t="shared" si="34"/>
        <v>46:####,</v>
      </c>
      <c r="S57" s="58" t="str">
        <f t="shared" si="35"/>
        <v>46:####,Motion@windows,</v>
      </c>
      <c r="T57" s="71" t="s">
        <v>43</v>
      </c>
      <c r="U57" s="51" t="s">
        <v>54</v>
      </c>
      <c r="X57" s="59" t="str">
        <f t="shared" si="36"/>
        <v>46:9######,47:9######,48:9######,50:###,51:###,52:###,53:###,54:###,</v>
      </c>
      <c r="Y57" s="59" t="str">
        <f t="shared" si="36"/>
        <v>46:9######,Attack_or_Donate (Pinky-Inky),47:9######,Will_or_No (Pinky-Inky),48:9######,Mirror_or_No (Pinky-Inky),50:###,,51:###,,52:###,,53:###,Attack_or_Donate Blinky,54:###,Attack_or_Donate Inky,</v>
      </c>
      <c r="Z57" s="60" t="str">
        <f t="shared" si="36"/>
        <v>34:#,35:#,36:#,37:#,38:#,39:####,40:###,41:###,42:###,43:####,44:####,45:####,46:####,</v>
      </c>
      <c r="AA57" s="60" t="str">
        <f t="shared" si="36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</v>
      </c>
      <c r="AB57" s="61" t="s">
        <v>49</v>
      </c>
      <c r="AC57" s="60" t="str">
        <f t="shared" si="37"/>
        <v>46:9######,47:9######,48:9######,50:###,51:###,52:###,53:###,54:###,:,:,:,:,:,</v>
      </c>
      <c r="AD57" s="60" t="e">
        <f t="shared" si="37"/>
        <v>#REF!</v>
      </c>
      <c r="AE57" s="61" t="str">
        <f t="shared" si="37"/>
        <v>39:####,40:###,41:###,42:###,43:####,44:####,45:####,46:####,</v>
      </c>
      <c r="AF57" s="61" t="str">
        <f t="shared" si="37"/>
        <v>39:Shop Brightness (0 to ####),40:Shop Temp now (### F) *,41:Shop Humidity (### %) *,42:Shop Heat Index (### F) *,43:Motion@base of stairs,44:Motion@top of stairs,45:Motion@garage door,46:Motion@windows,</v>
      </c>
      <c r="AG57" s="61" t="s">
        <v>49</v>
      </c>
      <c r="AH57" s="61" t="str">
        <f t="shared" si="38"/>
        <v/>
      </c>
      <c r="AI57" s="61" t="str">
        <f t="shared" si="38"/>
        <v/>
      </c>
      <c r="AJ57" s="51" t="str">
        <f t="shared" si="38"/>
        <v>39:####,40:###,41:###,42:###,43:####,44:####,45:####,46:####,</v>
      </c>
      <c r="AK57" s="51" t="str">
        <f t="shared" si="38"/>
        <v>39:####,Shop Brightness (0 to ####),40:###,Shop Temp now (### F) *,41:###,Shop Humidity (### %) *,42:###,Shop Heat Index (### F) *,43:####,Motion@base of stairs,44:####,Motion@top of stairs,45:####,Motion@garage door,46:####,Motion@windows,</v>
      </c>
      <c r="AL57" s="61" t="s">
        <v>49</v>
      </c>
    </row>
    <row r="58" spans="1:38" s="51" customFormat="1" ht="15.75" customHeight="1" x14ac:dyDescent="0.25">
      <c r="A58" s="51">
        <v>37</v>
      </c>
      <c r="B58" s="51">
        <v>47</v>
      </c>
      <c r="C58" s="69" t="s">
        <v>41</v>
      </c>
      <c r="D58" s="65" t="s">
        <v>28</v>
      </c>
      <c r="E58" s="53" t="s">
        <v>29</v>
      </c>
      <c r="F58" s="53"/>
      <c r="G58" s="53"/>
      <c r="H58" s="54" t="str">
        <f t="shared" si="30"/>
        <v>47:###,</v>
      </c>
      <c r="I58" s="64" t="str">
        <f t="shared" si="31"/>
        <v>47:###,ShopTempDayHigh (### F),</v>
      </c>
      <c r="J58" s="68" t="s">
        <v>15</v>
      </c>
      <c r="K58" s="54"/>
      <c r="L58" s="54"/>
      <c r="M58" s="55" t="str">
        <f t="shared" si="32"/>
        <v>47:###,</v>
      </c>
      <c r="N58" s="66" t="str">
        <f t="shared" si="33"/>
        <v>47:ShopTempDayHigh (### F),</v>
      </c>
      <c r="O58" s="70" t="s">
        <v>22</v>
      </c>
      <c r="P58" s="56"/>
      <c r="Q58" s="56"/>
      <c r="R58" s="57"/>
      <c r="S58" s="58"/>
      <c r="T58" s="57" t="s">
        <v>1</v>
      </c>
      <c r="X58" s="59" t="str">
        <f t="shared" si="36"/>
        <v>46:9######,47:9######,48:9######,50:###,51:###,52:###,53:###,54:###,</v>
      </c>
      <c r="Y58" s="59" t="str">
        <f t="shared" si="36"/>
        <v>46:9######,Attack_or_Donate (Pinky-Inky),47:9######,Will_or_No (Pinky-Inky),48:9######,Mirror_or_No (Pinky-Inky),50:###,,51:###,,52:###,,53:###,Attack_or_Donate Blinky,54:###,Attack_or_Donate Inky,</v>
      </c>
      <c r="Z58" s="60" t="str">
        <f t="shared" si="36"/>
        <v>34:#,35:#,36:#,37:#,38:#,39:####,40:###,41:###,42:###,43:####,44:####,45:####,46:####,47:###,</v>
      </c>
      <c r="AA58" s="60" t="str">
        <f t="shared" si="36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</v>
      </c>
      <c r="AB58" s="61" t="s">
        <v>49</v>
      </c>
      <c r="AC58" s="60" t="str">
        <f t="shared" si="37"/>
        <v>46:9######,47:9######,48:9######,50:###,51:###,52:###,53:###,54:###,:,:,:,:,:,</v>
      </c>
      <c r="AD58" s="60" t="e">
        <f t="shared" si="37"/>
        <v>#REF!</v>
      </c>
      <c r="AE58" s="61" t="str">
        <f t="shared" si="37"/>
        <v>39:####,40:###,41:###,42:###,43:####,44:####,45:####,46:####,47:###,</v>
      </c>
      <c r="AF58" s="61" t="str">
        <f t="shared" si="37"/>
        <v>39:Shop Brightness (0 to ####),40:Shop Temp now (### F) *,41:Shop Humidity (### %) *,42:Shop Heat Index (### F) *,43:Motion@base of stairs,44:Motion@top of stairs,45:Motion@garage door,46:Motion@windows,47:ShopTempDayHigh (### F),</v>
      </c>
      <c r="AG58" s="61" t="s">
        <v>49</v>
      </c>
      <c r="AH58" s="61" t="str">
        <f t="shared" si="38"/>
        <v/>
      </c>
      <c r="AI58" s="61" t="str">
        <f t="shared" si="38"/>
        <v/>
      </c>
      <c r="AJ58" s="51" t="str">
        <f t="shared" si="38"/>
        <v>39:####,40:###,41:###,42:###,43:####,44:####,45:####,46:####,</v>
      </c>
      <c r="AK58" s="51" t="str">
        <f t="shared" si="38"/>
        <v>39:####,Shop Brightness (0 to ####),40:###,Shop Temp now (### F) *,41:###,Shop Humidity (### %) *,42:###,Shop Heat Index (### F) *,43:####,Motion@base of stairs,44:####,Motion@top of stairs,45:####,Motion@garage door,46:####,Motion@windows,</v>
      </c>
      <c r="AL58" s="61" t="s">
        <v>49</v>
      </c>
    </row>
    <row r="59" spans="1:38" s="51" customFormat="1" ht="15.75" customHeight="1" x14ac:dyDescent="0.25">
      <c r="A59" s="51">
        <v>38</v>
      </c>
      <c r="B59" s="51">
        <v>48</v>
      </c>
      <c r="C59" s="69" t="s">
        <v>41</v>
      </c>
      <c r="D59" s="65" t="s">
        <v>30</v>
      </c>
      <c r="E59" s="53" t="s">
        <v>29</v>
      </c>
      <c r="F59" s="53"/>
      <c r="G59" s="53"/>
      <c r="H59" s="54" t="str">
        <f t="shared" si="30"/>
        <v>48:###,</v>
      </c>
      <c r="I59" s="64" t="str">
        <f t="shared" si="31"/>
        <v>48:###,ShopTempDayLow (### F),</v>
      </c>
      <c r="J59" s="68" t="s">
        <v>15</v>
      </c>
      <c r="K59" s="54"/>
      <c r="L59" s="54"/>
      <c r="M59" s="55" t="str">
        <f t="shared" si="32"/>
        <v>48:###,</v>
      </c>
      <c r="N59" s="66" t="str">
        <f t="shared" si="33"/>
        <v>48:ShopTempDayLow (### F),</v>
      </c>
      <c r="O59" s="70" t="s">
        <v>22</v>
      </c>
      <c r="P59" s="56"/>
      <c r="Q59" s="56"/>
      <c r="R59" s="57"/>
      <c r="S59" s="58"/>
      <c r="T59" s="57" t="s">
        <v>1</v>
      </c>
      <c r="X59" s="59" t="str">
        <f t="shared" si="36"/>
        <v>46:9######,47:9######,48:9######,50:###,51:###,52:###,53:###,54:###,</v>
      </c>
      <c r="Y59" s="59" t="str">
        <f t="shared" si="36"/>
        <v>46:9######,Attack_or_Donate (Pinky-Inky),47:9######,Will_or_No (Pinky-Inky),48:9######,Mirror_or_No (Pinky-Inky),50:###,,51:###,,52:###,,53:###,Attack_or_Donate Blinky,54:###,Attack_or_Donate Inky,</v>
      </c>
      <c r="Z59" s="60" t="str">
        <f t="shared" si="36"/>
        <v>34:#,35:#,36:#,37:#,38:#,39:####,40:###,41:###,42:###,43:####,44:####,45:####,46:####,47:###,48:###,</v>
      </c>
      <c r="AA59" s="60" t="str">
        <f t="shared" si="36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F),48:###,ShopTempDayLow (### F),</v>
      </c>
      <c r="AB59" s="61" t="s">
        <v>49</v>
      </c>
      <c r="AC59" s="60" t="str">
        <f t="shared" si="37"/>
        <v>46:9######,47:9######,48:9######,50:###,51:###,52:###,53:###,54:###,:,:,:,:,:,</v>
      </c>
      <c r="AD59" s="60" t="e">
        <f t="shared" si="37"/>
        <v>#REF!</v>
      </c>
      <c r="AE59" s="61" t="str">
        <f t="shared" si="37"/>
        <v>39:####,40:###,41:###,42:###,43:####,44:####,45:####,46:####,47:###,48:###,</v>
      </c>
      <c r="AF59" s="61" t="str">
        <f t="shared" si="37"/>
        <v>39:Shop Brightness (0 to ####),40:Shop Temp now (### F) *,41:Shop Humidity (### %) *,42:Shop Heat Index (### F) *,43:Motion@base of stairs,44:Motion@top of stairs,45:Motion@garage door,46:Motion@windows,47:ShopTempDayHigh (### F),48:ShopTempDayLow (### F),</v>
      </c>
      <c r="AG59" s="61" t="s">
        <v>49</v>
      </c>
      <c r="AH59" s="61" t="str">
        <f t="shared" si="38"/>
        <v/>
      </c>
      <c r="AI59" s="61" t="str">
        <f t="shared" si="38"/>
        <v/>
      </c>
      <c r="AJ59" s="51" t="str">
        <f t="shared" si="38"/>
        <v>39:####,40:###,41:###,42:###,43:####,44:####,45:####,46:####,</v>
      </c>
      <c r="AK59" s="51" t="str">
        <f t="shared" si="38"/>
        <v>39:####,Shop Brightness (0 to ####),40:###,Shop Temp now (### F) *,41:###,Shop Humidity (### %) *,42:###,Shop Heat Index (### F) *,43:####,Motion@base of stairs,44:####,Motion@top of stairs,45:####,Motion@garage door,46:####,Motion@windows,</v>
      </c>
      <c r="AL59" s="61" t="s">
        <v>49</v>
      </c>
    </row>
    <row r="60" spans="1:38" s="51" customFormat="1" ht="15.75" customHeight="1" x14ac:dyDescent="0.25">
      <c r="A60" s="51">
        <v>39</v>
      </c>
      <c r="B60" s="51">
        <v>49</v>
      </c>
      <c r="C60" s="69" t="s">
        <v>42</v>
      </c>
      <c r="D60" s="65" t="s">
        <v>50</v>
      </c>
      <c r="E60" s="53" t="s">
        <v>21</v>
      </c>
      <c r="F60" s="53"/>
      <c r="G60" s="53"/>
      <c r="H60" s="54" t="str">
        <f t="shared" si="30"/>
        <v>49:####,</v>
      </c>
      <c r="I60" s="64" t="str">
        <f t="shared" si="31"/>
        <v>49:####,SM_Outlet#0-3States,</v>
      </c>
      <c r="J60" s="68" t="s">
        <v>11</v>
      </c>
      <c r="K60" s="54"/>
      <c r="L60" s="54"/>
      <c r="M60" s="55" t="str">
        <f t="shared" si="32"/>
        <v>49:####,</v>
      </c>
      <c r="N60" s="66" t="str">
        <f t="shared" si="33"/>
        <v>49:SM_Outlet#0-3States,</v>
      </c>
      <c r="O60" s="70" t="s">
        <v>22</v>
      </c>
      <c r="P60" s="56"/>
      <c r="Q60" s="56"/>
      <c r="R60" s="58" t="str">
        <f>CONCATENATE(B60,":",C60,",")</f>
        <v>49:####,</v>
      </c>
      <c r="S60" s="58" t="str">
        <f>CONCATENATE($R60,$D60,",")</f>
        <v>49:####,SM_Outlet#0-3States,</v>
      </c>
      <c r="T60" s="57" t="s">
        <v>1</v>
      </c>
      <c r="X60" s="59" t="str">
        <f t="shared" si="36"/>
        <v>46:9######,47:9######,48:9######,50:###,51:###,52:###,53:###,54:###,</v>
      </c>
      <c r="Y60" s="59" t="str">
        <f t="shared" si="36"/>
        <v>46:9######,Attack_or_Donate (Pinky-Inky),47:9######,Will_or_No (Pinky-Inky),48:9######,Mirror_or_No (Pinky-Inky),50:###,,51:###,,52:###,,53:###,Attack_or_Donate Blinky,54:###,Attack_or_Donate Inky,</v>
      </c>
      <c r="Z60" s="60" t="str">
        <f t="shared" si="36"/>
        <v>34:#,35:#,36:#,37:#,38:#,39:####,40:###,41:###,42:###,43:####,44:####,45:####,46:####,47:###,48:###,49:####,</v>
      </c>
      <c r="AA60" s="60" t="str">
        <f t="shared" si="36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F),48:###,ShopTempDayLow (### F),49:####,SM_Outlet#0-3States,</v>
      </c>
      <c r="AB60" s="61" t="s">
        <v>49</v>
      </c>
      <c r="AC60" s="60" t="str">
        <f t="shared" si="37"/>
        <v>46:9######,47:9######,48:9######,50:###,51:###,52:###,53:###,54:###,:,:,:,:,:,</v>
      </c>
      <c r="AD60" s="60" t="e">
        <f t="shared" si="37"/>
        <v>#REF!</v>
      </c>
      <c r="AE60" s="61" t="str">
        <f t="shared" si="37"/>
        <v>39:####,40:###,41:###,42:###,43:####,44:####,45:####,46:####,47:###,48:###,49:####,</v>
      </c>
      <c r="AF60" s="61" t="str">
        <f t="shared" si="37"/>
        <v>39:Shop Brightness (0 to ####),40:Shop Temp now (### F) *,41:Shop Humidity (### %) *,42:Shop Heat Index (### F) *,43:Motion@base of stairs,44:Motion@top of stairs,45:Motion@garage door,46:Motion@windows,47:ShopTempDayHigh (### F),48:ShopTempDayLow (### F),49:SM_Outlet#0-3States,</v>
      </c>
      <c r="AG60" s="61" t="s">
        <v>49</v>
      </c>
      <c r="AH60" s="61" t="str">
        <f t="shared" si="38"/>
        <v/>
      </c>
      <c r="AI60" s="61" t="str">
        <f t="shared" si="38"/>
        <v/>
      </c>
      <c r="AJ60" s="51" t="str">
        <f t="shared" si="38"/>
        <v>39:####,40:###,41:###,42:###,43:####,44:####,45:####,46:####,49:####,</v>
      </c>
      <c r="AK60" s="51" t="str">
        <f t="shared" si="38"/>
        <v>39:####,Shop Brightness (0 to ####),40:###,Shop Temp now (### F) *,41:###,Shop Humidity (### %) *,42:###,Shop Heat Index (### F) *,43:####,Motion@base of stairs,44:####,Motion@top of stairs,45:####,Motion@garage door,46:####,Motion@windows,49:####,SM_Outlet#0-3States,</v>
      </c>
      <c r="AL60" s="61" t="s">
        <v>49</v>
      </c>
    </row>
    <row r="61" spans="1:38" s="51" customFormat="1" ht="15.75" customHeight="1" x14ac:dyDescent="0.25">
      <c r="A61" s="51">
        <v>40</v>
      </c>
      <c r="B61" s="51">
        <v>50</v>
      </c>
      <c r="C61" s="69" t="s">
        <v>44</v>
      </c>
      <c r="D61" s="65" t="s">
        <v>40</v>
      </c>
      <c r="E61" s="53" t="s">
        <v>10</v>
      </c>
      <c r="F61" s="53"/>
      <c r="G61" s="53"/>
      <c r="H61" s="54" t="str">
        <f t="shared" si="30"/>
        <v>50:##,</v>
      </c>
      <c r="I61" s="64" t="str">
        <f t="shared" si="31"/>
        <v>50:##,MotionButton1-2 states (disarm,arm),</v>
      </c>
      <c r="J61" s="68" t="s">
        <v>11</v>
      </c>
      <c r="K61" s="54"/>
      <c r="L61" s="54"/>
      <c r="M61" s="55" t="str">
        <f t="shared" si="32"/>
        <v>50:##,</v>
      </c>
      <c r="N61" s="66" t="str">
        <f t="shared" si="33"/>
        <v>50:MotionButton1-2 states (disarm,arm),</v>
      </c>
      <c r="O61" s="70" t="s">
        <v>17</v>
      </c>
      <c r="P61" s="56"/>
      <c r="Q61" s="56"/>
      <c r="R61" s="58" t="str">
        <f>CONCATENATE(B61,":",C61,",")</f>
        <v>50:##,</v>
      </c>
      <c r="S61" s="58" t="str">
        <f>CONCATENATE($R61,$D61,",")</f>
        <v>50:##,MotionButton1-2 states (disarm,arm),</v>
      </c>
      <c r="T61" s="71" t="s">
        <v>43</v>
      </c>
      <c r="X61" s="59" t="str">
        <f t="shared" si="36"/>
        <v>46:9######,47:9######,48:9######,50:###,51:###,52:###,53:###,54:###,</v>
      </c>
      <c r="Y61" s="59" t="str">
        <f t="shared" si="36"/>
        <v>46:9######,Attack_or_Donate (Pinky-Inky),47:9######,Will_or_No (Pinky-Inky),48:9######,Mirror_or_No (Pinky-Inky),50:###,,51:###,,52:###,,53:###,Attack_or_Donate Blinky,54:###,Attack_or_Donate Inky,</v>
      </c>
      <c r="Z61" s="60" t="str">
        <f t="shared" si="36"/>
        <v>34:#,35:#,36:#,37:#,38:#,39:####,40:###,41:###,42:###,43:####,44:####,45:####,46:####,47:###,48:###,49:####,50:##,</v>
      </c>
      <c r="AA61" s="60" t="str">
        <f t="shared" si="36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F),48:###,ShopTempDayLow (### F),49:####,SM_Outlet#0-3States,50:##,MotionButton1-2 states (disarm,arm),</v>
      </c>
      <c r="AB61" s="61" t="s">
        <v>49</v>
      </c>
      <c r="AC61" s="60" t="str">
        <f t="shared" si="37"/>
        <v>46:9######,47:9######,48:9######,50:###,51:###,52:###,53:###,54:###,:,:,:,:,:,</v>
      </c>
      <c r="AD61" s="60" t="e">
        <f t="shared" si="37"/>
        <v>#REF!</v>
      </c>
      <c r="AE61" s="61" t="str">
        <f t="shared" si="37"/>
        <v>39:####,40:###,41:###,42:###,43:####,44:####,45:####,46:####,47:###,48:###,49:####,50:##,</v>
      </c>
      <c r="AF61" s="61" t="str">
        <f t="shared" si="37"/>
        <v>39:Shop Brightness (0 to ####),40:Shop Temp now (### F) *,41:Shop Humidity (### %) *,42:Shop Heat Index (### F) *,43:Motion@base of stairs,44:Motion@top of stairs,45:Motion@garage door,46:Motion@windows,47:ShopTempDayHigh (### F),48:ShopTempDayLow (### F),49:SM_Outlet#0-3States,50:MotionButton1-2 states (disarm,arm),</v>
      </c>
      <c r="AG61" s="61" t="s">
        <v>49</v>
      </c>
      <c r="AH61" s="61" t="str">
        <f t="shared" si="38"/>
        <v/>
      </c>
      <c r="AI61" s="61" t="str">
        <f t="shared" si="38"/>
        <v/>
      </c>
      <c r="AJ61" s="51" t="str">
        <f t="shared" si="38"/>
        <v>39:####,40:###,41:###,42:###,43:####,44:####,45:####,46:####,49:####,50:##,</v>
      </c>
      <c r="AK61" s="51" t="str">
        <f t="shared" si="38"/>
        <v>39:####,Shop Brightness (0 to ####),40:###,Shop Temp now (### F) *,41:###,Shop Humidity (### %) *,42:###,Shop Heat Index (### F) *,43:####,Motion@base of stairs,44:####,Motion@top of stairs,45:####,Motion@garage door,46:####,Motion@windows,49:####,SM_Outlet#0-3States,50:##,MotionButton1-2 states (disarm,arm),</v>
      </c>
      <c r="AL61" s="61" t="s">
        <v>49</v>
      </c>
    </row>
    <row r="62" spans="1:38" s="51" customFormat="1" ht="15.75" customHeight="1" x14ac:dyDescent="0.25">
      <c r="A62" s="51">
        <v>41</v>
      </c>
      <c r="B62" s="51">
        <v>51</v>
      </c>
      <c r="C62" s="69" t="s">
        <v>42</v>
      </c>
      <c r="D62" s="65" t="s">
        <v>45</v>
      </c>
      <c r="E62" s="53" t="s">
        <v>1</v>
      </c>
      <c r="F62" s="53"/>
      <c r="G62" s="53"/>
      <c r="H62" s="54"/>
      <c r="I62" s="54"/>
      <c r="J62" s="54" t="s">
        <v>2</v>
      </c>
      <c r="K62" s="54"/>
      <c r="L62" s="54"/>
      <c r="M62" s="55" t="str">
        <f t="shared" si="32"/>
        <v>51:####,</v>
      </c>
      <c r="N62" s="66" t="str">
        <f t="shared" si="33"/>
        <v>51:Time (military time to minute),</v>
      </c>
      <c r="O62" s="55" t="s">
        <v>32</v>
      </c>
      <c r="P62" s="56"/>
      <c r="Q62" s="56"/>
      <c r="R62" s="57"/>
      <c r="S62" s="58"/>
      <c r="T62" s="57" t="s">
        <v>1</v>
      </c>
      <c r="X62" s="59" t="str">
        <f t="shared" si="36"/>
        <v>46:9######,47:9######,48:9######,50:###,51:###,52:###,53:###,54:###,</v>
      </c>
      <c r="Y62" s="59" t="str">
        <f t="shared" si="36"/>
        <v>46:9######,Attack_or_Donate (Pinky-Inky),47:9######,Will_or_No (Pinky-Inky),48:9######,Mirror_or_No (Pinky-Inky),50:###,,51:###,,52:###,,53:###,Attack_or_Donate Blinky,54:###,Attack_or_Donate Inky,</v>
      </c>
      <c r="Z62" s="60" t="str">
        <f t="shared" si="36"/>
        <v>34:#,35:#,36:#,37:#,38:#,39:####,40:###,41:###,42:###,43:####,44:####,45:####,46:####,47:###,48:###,49:####,50:##,</v>
      </c>
      <c r="AA62" s="60" t="str">
        <f t="shared" si="36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F),48:###,ShopTempDayLow (### F),49:####,SM_Outlet#0-3States,50:##,MotionButton1-2 states (disarm,arm),</v>
      </c>
      <c r="AB62" s="61" t="s">
        <v>49</v>
      </c>
      <c r="AC62" s="60" t="str">
        <f t="shared" si="37"/>
        <v>46:9######,47:9######,48:9######,50:###,51:###,52:###,53:###,54:###,:,:,:,:,:,</v>
      </c>
      <c r="AD62" s="60" t="e">
        <f t="shared" si="37"/>
        <v>#REF!</v>
      </c>
      <c r="AE62" s="61" t="str">
        <f t="shared" si="37"/>
        <v>39:####,40:###,41:###,42:###,43:####,44:####,45:####,46:####,47:###,48:###,49:####,50:##,51:####,</v>
      </c>
      <c r="AF62" s="61" t="str">
        <f t="shared" si="37"/>
        <v>39:Shop Brightness (0 to ####),40:Shop Temp now (### F) *,41:Shop Humidity (### %) *,42:Shop Heat Index (### F) *,43:Motion@base of stairs,44:Motion@top of stairs,45:Motion@garage door,46:Motion@windows,47:ShopTempDayHigh (### F),48:ShopTempDayLow (### F),49:SM_Outlet#0-3States,50:MotionButton1-2 states (disarm,arm),51:Time (military time to minute),</v>
      </c>
      <c r="AG62" s="61" t="s">
        <v>49</v>
      </c>
      <c r="AH62" s="61" t="str">
        <f t="shared" si="38"/>
        <v/>
      </c>
      <c r="AI62" s="61" t="str">
        <f t="shared" si="38"/>
        <v/>
      </c>
      <c r="AJ62" s="51" t="str">
        <f t="shared" si="38"/>
        <v>39:####,40:###,41:###,42:###,43:####,44:####,45:####,46:####,49:####,50:##,</v>
      </c>
      <c r="AK62" s="51" t="str">
        <f t="shared" si="38"/>
        <v>39:####,Shop Brightness (0 to ####),40:###,Shop Temp now (### F) *,41:###,Shop Humidity (### %) *,42:###,Shop Heat Index (### F) *,43:####,Motion@base of stairs,44:####,Motion@top of stairs,45:####,Motion@garage door,46:####,Motion@windows,49:####,SM_Outlet#0-3States,50:##,MotionButton1-2 states (disarm,arm),</v>
      </c>
      <c r="AL62" s="61" t="s">
        <v>49</v>
      </c>
    </row>
    <row r="63" spans="1:38" s="51" customFormat="1" ht="15.75" customHeight="1" x14ac:dyDescent="0.25">
      <c r="A63" s="51">
        <v>42</v>
      </c>
      <c r="B63" s="51">
        <v>52</v>
      </c>
      <c r="C63" s="72" t="s">
        <v>48</v>
      </c>
      <c r="D63" s="65" t="s">
        <v>31</v>
      </c>
      <c r="E63" s="53" t="s">
        <v>10</v>
      </c>
      <c r="F63" s="53"/>
      <c r="G63" s="53"/>
      <c r="H63" s="73" t="str">
        <f>CONCATENATE($B63,":",$C63,",")</f>
        <v>52:##################################################,</v>
      </c>
      <c r="I63" s="64" t="str">
        <f>CONCATENATE($H63,$D63,",")</f>
        <v>52:##################################################,NoticeWord (Notifications),</v>
      </c>
      <c r="J63" s="68" t="s">
        <v>15</v>
      </c>
      <c r="K63" s="54"/>
      <c r="L63" s="54"/>
      <c r="M63" s="74" t="str">
        <f t="shared" si="32"/>
        <v>52:##################################################,</v>
      </c>
      <c r="N63" s="66" t="str">
        <f t="shared" si="33"/>
        <v>52:NoticeWord (Notifications),</v>
      </c>
      <c r="O63" s="70" t="s">
        <v>22</v>
      </c>
      <c r="P63" s="56"/>
      <c r="Q63" s="56"/>
      <c r="R63" s="57"/>
      <c r="S63" s="58"/>
      <c r="T63" s="57" t="s">
        <v>1</v>
      </c>
      <c r="X63" s="59" t="str">
        <f t="shared" si="36"/>
        <v>46:9######,47:9######,48:9######,50:###,51:###,52:###,53:###,54:###,</v>
      </c>
      <c r="Y63" s="59" t="str">
        <f t="shared" si="36"/>
        <v>46:9######,Attack_or_Donate (Pinky-Inky),47:9######,Will_or_No (Pinky-Inky),48:9######,Mirror_or_No (Pinky-Inky),50:###,,51:###,,52:###,,53:###,Attack_or_Donate Blinky,54:###,Attack_or_Donate Inky,</v>
      </c>
      <c r="Z63" s="60" t="str">
        <f t="shared" si="36"/>
        <v>34:#,35:#,36:#,37:#,38:#,39:####,40:###,41:###,42:###,43:####,44:####,45:####,46:####,47:###,48:###,49:####,50:##,52:##################################################,</v>
      </c>
      <c r="AA63" s="60" t="str">
        <f t="shared" si="36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F),48:###,ShopTempDayLow (### F),49:####,SM_Outlet#0-3States,50:##,MotionButton1-2 states (disarm,arm),52:##################################################,NoticeWord (Notifications),</v>
      </c>
      <c r="AB63" s="61" t="s">
        <v>49</v>
      </c>
      <c r="AC63" s="60" t="str">
        <f t="shared" si="37"/>
        <v>46:9######,47:9######,48:9######,50:###,51:###,52:###,53:###,54:###,:,:,:,:,:,</v>
      </c>
      <c r="AD63" s="60" t="e">
        <f t="shared" si="37"/>
        <v>#REF!</v>
      </c>
      <c r="AE63" s="61" t="str">
        <f t="shared" si="37"/>
        <v>39:####,40:###,41:###,42:###,43:####,44:####,45:####,46:####,47:###,48:###,49:####,50:##,51:####,52:##################################################,</v>
      </c>
      <c r="AF63" s="61" t="str">
        <f t="shared" si="37"/>
        <v>39:Shop Brightness (0 to ####),40:Shop Temp now (### F) *,41:Shop Humidity (### %) *,42:Shop Heat Index (### F) *,43:Motion@base of stairs,44:Motion@top of stairs,45:Motion@garage door,46:Motion@windows,47:ShopTempDayHigh (### F),48:ShopTempDayLow (### F),49:SM_Outlet#0-3States,50:MotionButton1-2 states (disarm,arm),51:Time (military time to minute),52:NoticeWord (Notifications),</v>
      </c>
      <c r="AG63" s="61" t="s">
        <v>49</v>
      </c>
      <c r="AH63" s="61" t="str">
        <f t="shared" si="38"/>
        <v/>
      </c>
      <c r="AI63" s="61" t="str">
        <f t="shared" si="38"/>
        <v/>
      </c>
      <c r="AJ63" s="51" t="str">
        <f t="shared" si="38"/>
        <v>39:####,40:###,41:###,42:###,43:####,44:####,45:####,46:####,49:####,50:##,</v>
      </c>
      <c r="AK63" s="51" t="str">
        <f t="shared" si="38"/>
        <v>39:####,Shop Brightness (0 to ####),40:###,Shop Temp now (### F) *,41:###,Shop Humidity (### %) *,42:###,Shop Heat Index (### F) *,43:####,Motion@base of stairs,44:####,Motion@top of stairs,45:####,Motion@garage door,46:####,Motion@windows,49:####,SM_Outlet#0-3States,50:##,MotionButton1-2 states (disarm,arm),</v>
      </c>
      <c r="AL63" s="61" t="s">
        <v>49</v>
      </c>
    </row>
    <row r="64" spans="1:38" ht="15.75" customHeight="1" x14ac:dyDescent="0.25">
      <c r="C64" s="38"/>
      <c r="D64" s="39"/>
      <c r="E64" s="40"/>
      <c r="F64" s="40"/>
      <c r="G64" s="41"/>
      <c r="H64" s="42"/>
      <c r="I64" s="43"/>
      <c r="J64" s="42"/>
      <c r="K64" s="42"/>
      <c r="L64" s="43"/>
      <c r="M64" s="44"/>
      <c r="N64" s="45"/>
      <c r="O64" s="44"/>
      <c r="P64" s="46"/>
      <c r="Q64" s="45"/>
      <c r="R64" s="47"/>
      <c r="S64" s="47"/>
      <c r="T64" s="48"/>
      <c r="AB64" s="36"/>
      <c r="AG64" s="36"/>
      <c r="AL64" s="36"/>
    </row>
    <row r="65" spans="3:38" ht="15.75" customHeight="1" x14ac:dyDescent="0.25">
      <c r="C65" s="38"/>
      <c r="D65" s="39"/>
      <c r="E65" s="40"/>
      <c r="F65" s="40"/>
      <c r="G65" s="41"/>
      <c r="H65" s="42"/>
      <c r="I65" s="43"/>
      <c r="J65" s="42"/>
      <c r="K65" s="42"/>
      <c r="L65" s="43"/>
      <c r="M65" s="44"/>
      <c r="N65" s="45"/>
      <c r="O65" s="44"/>
      <c r="P65" s="46"/>
      <c r="Q65" s="45"/>
      <c r="R65" s="47"/>
      <c r="S65" s="47"/>
      <c r="T65" s="48"/>
      <c r="AB65" s="36"/>
      <c r="AG65" s="36"/>
      <c r="AL65" s="36"/>
    </row>
    <row r="66" spans="3:38" ht="15.75" customHeight="1" x14ac:dyDescent="0.25">
      <c r="F66" s="41" t="str">
        <f>+Y63</f>
        <v>46:9######,Attack_or_Donate (Pinky-Inky),47:9######,Will_or_No (Pinky-Inky),48:9######,Mirror_or_No (Pinky-Inky),50:###,,51:###,,52:###,,53:###,Attack_or_Donate Blinky,54:###,Attack_or_Donate Inky,</v>
      </c>
    </row>
    <row r="67" spans="3:38" ht="15.75" customHeight="1" thickBot="1" x14ac:dyDescent="0.3">
      <c r="E67" s="50" t="s">
        <v>55</v>
      </c>
      <c r="F67" s="27" t="str">
        <f>X63</f>
        <v>46:9######,47:9######,48:9######,50:###,51:###,52:###,53:###,54:###,</v>
      </c>
      <c r="G67" s="27"/>
    </row>
    <row r="68" spans="3:38" ht="15.75" customHeight="1" thickBot="1" x14ac:dyDescent="0.3">
      <c r="F68" s="28">
        <f>LEN(F67)</f>
        <v>68</v>
      </c>
      <c r="H68" s="26" t="str">
        <f>Z63</f>
        <v>34:#,35:#,36:#,37:#,38:#,39:####,40:###,41:###,42:###,43:####,44:####,45:####,46:####,47:###,48:###,49:####,50:##,52:##################################################,</v>
      </c>
      <c r="I68" s="31"/>
      <c r="X68"/>
      <c r="Y68"/>
      <c r="Z68"/>
      <c r="AA68"/>
      <c r="AB68"/>
      <c r="AC68"/>
      <c r="AD68"/>
      <c r="AE68"/>
      <c r="AF68"/>
      <c r="AG68"/>
      <c r="AH68"/>
      <c r="AI68"/>
      <c r="AL68"/>
    </row>
    <row r="69" spans="3:38" ht="15.75" customHeight="1" x14ac:dyDescent="0.25">
      <c r="H69" s="25">
        <f>LEN(H68)</f>
        <v>168</v>
      </c>
      <c r="I69" s="15"/>
      <c r="X69"/>
      <c r="Y69"/>
      <c r="Z69"/>
      <c r="AA69"/>
      <c r="AB69"/>
      <c r="AC69"/>
      <c r="AD69"/>
      <c r="AE69"/>
      <c r="AF69"/>
      <c r="AG69"/>
      <c r="AH69"/>
      <c r="AI69"/>
      <c r="AL69"/>
    </row>
    <row r="70" spans="3:38" ht="15.75" customHeight="1" x14ac:dyDescent="0.25">
      <c r="H70" s="43" t="str">
        <f>+AA63</f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F),48:###,ShopTempDayLow (### F),49:####,SM_Outlet#0-3States,50:##,MotionButton1-2 states (disarm,arm),52:##################################################,NoticeWord (Notifications),</v>
      </c>
      <c r="X70"/>
      <c r="Y70"/>
      <c r="Z70"/>
      <c r="AA70"/>
      <c r="AB70"/>
      <c r="AC70"/>
      <c r="AD70"/>
      <c r="AE70"/>
      <c r="AF70"/>
      <c r="AG70"/>
      <c r="AH70"/>
      <c r="AI70"/>
      <c r="AL70"/>
    </row>
    <row r="71" spans="3:38" ht="15.75" customHeight="1" x14ac:dyDescent="0.25">
      <c r="H71" s="43"/>
      <c r="X71"/>
      <c r="Y71"/>
      <c r="Z71"/>
      <c r="AA71"/>
      <c r="AB71"/>
      <c r="AC71"/>
      <c r="AD71"/>
      <c r="AE71"/>
      <c r="AF71"/>
      <c r="AG71"/>
      <c r="AH71"/>
      <c r="AI71"/>
      <c r="AL71"/>
    </row>
    <row r="72" spans="3:38" ht="15.75" customHeight="1" x14ac:dyDescent="0.25">
      <c r="H72" s="43"/>
      <c r="K72" s="37" t="e">
        <f>+AD63</f>
        <v>#REF!</v>
      </c>
      <c r="X72"/>
      <c r="Y72"/>
      <c r="Z72"/>
      <c r="AA72"/>
      <c r="AB72"/>
      <c r="AC72"/>
      <c r="AD72"/>
      <c r="AE72"/>
      <c r="AF72"/>
      <c r="AG72"/>
      <c r="AH72"/>
      <c r="AI72"/>
      <c r="AL72"/>
    </row>
    <row r="73" spans="3:38" ht="15.75" customHeight="1" thickBot="1" x14ac:dyDescent="0.3">
      <c r="F73" t="s">
        <v>70</v>
      </c>
      <c r="K73" s="24" t="str">
        <f>AC63</f>
        <v>46:9######,47:9######,48:9######,50:###,51:###,52:###,53:###,54:###,:,:,:,:,:,</v>
      </c>
      <c r="L73" s="24"/>
      <c r="R73" s="8"/>
      <c r="S73" s="8"/>
      <c r="X73"/>
      <c r="Y73"/>
      <c r="Z73"/>
      <c r="AA73"/>
      <c r="AB73"/>
      <c r="AC73"/>
      <c r="AD73"/>
      <c r="AE73"/>
      <c r="AF73"/>
      <c r="AG73"/>
      <c r="AH73"/>
      <c r="AI73"/>
      <c r="AL73"/>
    </row>
    <row r="74" spans="3:38" ht="15.75" customHeight="1" thickBot="1" x14ac:dyDescent="0.3">
      <c r="F74">
        <f>LEN(F73)</f>
        <v>15</v>
      </c>
      <c r="K74" s="25">
        <f>LEN(K73)</f>
        <v>78</v>
      </c>
      <c r="L74" s="25"/>
      <c r="M74" s="23" t="str">
        <f>AE63</f>
        <v>39:####,40:###,41:###,42:###,43:####,44:####,45:####,46:####,47:###,48:###,49:####,50:##,51:####,52:##################################################,</v>
      </c>
      <c r="N74" s="30"/>
      <c r="R74" s="8"/>
      <c r="S74" s="8"/>
      <c r="X74"/>
      <c r="Y74"/>
      <c r="Z74"/>
      <c r="AA74"/>
      <c r="AB74"/>
      <c r="AC74"/>
      <c r="AD74"/>
      <c r="AE74"/>
      <c r="AF74"/>
      <c r="AG74"/>
      <c r="AH74"/>
      <c r="AI74"/>
      <c r="AL74"/>
    </row>
    <row r="75" spans="3:38" ht="15.75" customHeight="1" x14ac:dyDescent="0.25">
      <c r="M75" s="16">
        <f>LEN(M74)</f>
        <v>151</v>
      </c>
      <c r="N75" s="15"/>
      <c r="O75" s="16"/>
      <c r="R75" s="8"/>
      <c r="S75" s="8"/>
      <c r="X75"/>
      <c r="Y75"/>
      <c r="Z75"/>
      <c r="AA75"/>
      <c r="AB75"/>
      <c r="AC75"/>
      <c r="AD75"/>
      <c r="AE75"/>
      <c r="AF75"/>
      <c r="AG75"/>
      <c r="AH75"/>
      <c r="AI75"/>
      <c r="AL75"/>
    </row>
    <row r="76" spans="3:38" ht="15.75" customHeight="1" x14ac:dyDescent="0.25">
      <c r="M76" s="18" t="str">
        <f>+AF63</f>
        <v>39:Shop Brightness (0 to ####),40:Shop Temp now (### F) *,41:Shop Humidity (### %) *,42:Shop Heat Index (### F) *,43:Motion@base of stairs,44:Motion@top of stairs,45:Motion@garage door,46:Motion@windows,47:ShopTempDayHigh (### F),48:ShopTempDayLow (### F),49:SM_Outlet#0-3States,50:MotionButton1-2 states (disarm,arm),51:Time (military time to minute),52:NoticeWord (Notifications),</v>
      </c>
      <c r="X76"/>
      <c r="Y76"/>
      <c r="Z76"/>
      <c r="AA76"/>
      <c r="AB76"/>
      <c r="AC76"/>
      <c r="AD76"/>
      <c r="AE76"/>
      <c r="AF76"/>
      <c r="AG76"/>
      <c r="AH76"/>
      <c r="AI76"/>
      <c r="AL76"/>
    </row>
    <row r="78" spans="3:38" ht="15.75" customHeight="1" x14ac:dyDescent="0.25">
      <c r="P78" s="18" t="str">
        <f>+AI63</f>
        <v/>
      </c>
      <c r="X78"/>
      <c r="Y78"/>
      <c r="Z78"/>
      <c r="AA78"/>
      <c r="AB78"/>
      <c r="AC78"/>
      <c r="AD78"/>
      <c r="AE78"/>
      <c r="AF78"/>
      <c r="AG78"/>
      <c r="AH78"/>
      <c r="AI78"/>
      <c r="AL78"/>
    </row>
    <row r="79" spans="3:38" ht="15.75" customHeight="1" thickBot="1" x14ac:dyDescent="0.3">
      <c r="D79" s="11" t="s">
        <v>72</v>
      </c>
      <c r="P79" s="17" t="str">
        <f>AH63</f>
        <v/>
      </c>
      <c r="Q79" s="17"/>
      <c r="X79"/>
      <c r="Y79"/>
      <c r="Z79"/>
      <c r="AA79"/>
      <c r="AB79"/>
      <c r="AC79"/>
      <c r="AD79"/>
      <c r="AE79"/>
      <c r="AF79"/>
      <c r="AG79"/>
      <c r="AH79"/>
      <c r="AI79"/>
      <c r="AL79"/>
    </row>
    <row r="80" spans="3:38" ht="15.75" customHeight="1" thickBot="1" x14ac:dyDescent="0.3">
      <c r="D80" s="86"/>
      <c r="P80" s="16">
        <f>LEN(P79)</f>
        <v>0</v>
      </c>
      <c r="Q80" s="16"/>
      <c r="R80" s="19" t="str">
        <f>AJ63</f>
        <v>39:####,40:###,41:###,42:###,43:####,44:####,45:####,46:####,49:####,50:##,</v>
      </c>
      <c r="S80" s="29"/>
      <c r="X80"/>
      <c r="Y80"/>
      <c r="Z80"/>
      <c r="AA80"/>
      <c r="AB80"/>
      <c r="AC80"/>
      <c r="AD80"/>
      <c r="AE80"/>
      <c r="AF80"/>
      <c r="AG80"/>
      <c r="AH80"/>
      <c r="AI80"/>
      <c r="AL80"/>
    </row>
    <row r="81" spans="18:38" ht="15.75" customHeight="1" x14ac:dyDescent="0.25">
      <c r="R81" s="14">
        <f>LEN(R80)</f>
        <v>75</v>
      </c>
      <c r="S81" s="15"/>
      <c r="X81"/>
      <c r="Y81"/>
      <c r="Z81"/>
      <c r="AA81"/>
      <c r="AB81"/>
      <c r="AC81"/>
      <c r="AD81"/>
      <c r="AE81"/>
      <c r="AF81"/>
      <c r="AG81"/>
      <c r="AH81"/>
      <c r="AI81"/>
      <c r="AL81"/>
    </row>
    <row r="82" spans="18:38" ht="15.75" customHeight="1" x14ac:dyDescent="0.25">
      <c r="R82" s="49" t="str">
        <f>+AK63</f>
        <v>39:####,Shop Brightness (0 to ####),40:###,Shop Temp now (### F) *,41:###,Shop Humidity (### %) *,42:###,Shop Heat Index (### F) *,43:####,Motion@base of stairs,44:####,Motion@top of stairs,45:####,Motion@garage door,46:####,Motion@windows,49:####,SM_Outlet#0-3States,50:##,MotionButton1-2 states (disarm,arm),</v>
      </c>
      <c r="X82"/>
      <c r="Y82"/>
      <c r="Z82"/>
      <c r="AA82"/>
      <c r="AB82"/>
      <c r="AC82"/>
      <c r="AD82"/>
      <c r="AE82"/>
      <c r="AF82"/>
      <c r="AG82"/>
      <c r="AH82"/>
      <c r="AI82"/>
      <c r="AL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 Diagram_Notes</vt:lpstr>
      <vt:lpstr>TABLE</vt:lpstr>
      <vt:lpstr>StayinAliveComms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Kantack</dc:creator>
  <cp:lastModifiedBy>Kelly Kantack</cp:lastModifiedBy>
  <cp:lastPrinted>2021-12-12T02:11:30Z</cp:lastPrinted>
  <dcterms:created xsi:type="dcterms:W3CDTF">2020-08-30T12:56:28Z</dcterms:created>
  <dcterms:modified xsi:type="dcterms:W3CDTF">2023-06-15T00:09:32Z</dcterms:modified>
</cp:coreProperties>
</file>