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4355" windowHeight="8265" activeTab="1"/>
  </bookViews>
  <sheets>
    <sheet name="Comm Diagram_Notes" sheetId="2" r:id="rId1"/>
    <sheet name="TABLE" sheetId="1" r:id="rId2"/>
  </sheets>
  <calcPr calcId="145621"/>
</workbook>
</file>

<file path=xl/calcChain.xml><?xml version="1.0" encoding="utf-8"?>
<calcChain xmlns="http://schemas.openxmlformats.org/spreadsheetml/2006/main">
  <c r="F3" i="1" l="1"/>
  <c r="G3" i="1" s="1"/>
  <c r="K3" i="1"/>
  <c r="L3" i="1" s="1"/>
  <c r="AD3" i="1" s="1"/>
  <c r="AD4" i="1" s="1"/>
  <c r="F4" i="1"/>
  <c r="G4" i="1" s="1"/>
  <c r="K4" i="1"/>
  <c r="L4" i="1"/>
  <c r="F5" i="1"/>
  <c r="G5" i="1" s="1"/>
  <c r="K5" i="1"/>
  <c r="L5" i="1" s="1"/>
  <c r="F6" i="1"/>
  <c r="G6" i="1" s="1"/>
  <c r="K6" i="1"/>
  <c r="L6" i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F3" i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H2" i="1"/>
  <c r="AF2" i="1"/>
  <c r="AE2" i="1"/>
  <c r="AD2" i="1"/>
  <c r="AC2" i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Y2" i="1"/>
  <c r="X2" i="1"/>
  <c r="K8" i="1"/>
  <c r="L8" i="1"/>
  <c r="K9" i="1"/>
  <c r="L9" i="1"/>
  <c r="K10" i="1"/>
  <c r="L10" i="1"/>
  <c r="K11" i="1"/>
  <c r="L11" i="1" s="1"/>
  <c r="F55" i="1"/>
  <c r="F10" i="1"/>
  <c r="G10" i="1" s="1"/>
  <c r="F16" i="1"/>
  <c r="G16" i="1" s="1"/>
  <c r="K16" i="1"/>
  <c r="L16" i="1" s="1"/>
  <c r="P16" i="1"/>
  <c r="Q16" i="1" s="1"/>
  <c r="AD5" i="1" l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31" i="1"/>
  <c r="AK16" i="1" l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F16" i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M57" i="1" s="1"/>
  <c r="AA16" i="1"/>
  <c r="AA17" i="1" s="1"/>
  <c r="AA18" i="1" s="1"/>
  <c r="AA19" i="1" s="1"/>
  <c r="AA20" i="1" s="1"/>
  <c r="AA21" i="1" s="1"/>
  <c r="AA22" i="1" s="1"/>
  <c r="AA23" i="1" s="1"/>
  <c r="AA24" i="1" s="1"/>
  <c r="AA25" i="1" s="1"/>
  <c r="M44" i="1"/>
  <c r="H44" i="1"/>
  <c r="I44" i="1" s="1"/>
  <c r="K7" i="1"/>
  <c r="L7" i="1" s="1"/>
  <c r="F7" i="1"/>
  <c r="G7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F9" i="1"/>
  <c r="G9" i="1" s="1"/>
  <c r="F8" i="1"/>
  <c r="G8" i="1" s="1"/>
  <c r="F20" i="1"/>
  <c r="G20" i="1" s="1"/>
  <c r="F19" i="1"/>
  <c r="G19" i="1" s="1"/>
  <c r="F18" i="1"/>
  <c r="G18" i="1" s="1"/>
  <c r="F17" i="1"/>
  <c r="G17" i="1" s="1"/>
  <c r="F15" i="1"/>
  <c r="G15" i="1" s="1"/>
  <c r="F14" i="1"/>
  <c r="G14" i="1" s="1"/>
  <c r="F13" i="1"/>
  <c r="G13" i="1" s="1"/>
  <c r="F12" i="1"/>
  <c r="G12" i="1" s="1"/>
  <c r="F11" i="1"/>
  <c r="G11" i="1" s="1"/>
  <c r="F21" i="1"/>
  <c r="G21" i="1" s="1"/>
  <c r="F22" i="1"/>
  <c r="G22" i="1" s="1"/>
  <c r="F23" i="1"/>
  <c r="G23" i="1" s="1"/>
  <c r="F24" i="1"/>
  <c r="G24" i="1" s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K24" i="1"/>
  <c r="L24" i="1" s="1"/>
  <c r="K23" i="1"/>
  <c r="L23" i="1" s="1"/>
  <c r="K18" i="1"/>
  <c r="L18" i="1" s="1"/>
  <c r="K17" i="1"/>
  <c r="L17" i="1" s="1"/>
  <c r="K15" i="1"/>
  <c r="L15" i="1" s="1"/>
  <c r="K14" i="1"/>
  <c r="L14" i="1" s="1"/>
  <c r="K13" i="1"/>
  <c r="L13" i="1" s="1"/>
  <c r="K12" i="1"/>
  <c r="L12" i="1" s="1"/>
  <c r="R31" i="1"/>
  <c r="S31" i="1" s="1"/>
  <c r="P24" i="1"/>
  <c r="Q24" i="1" s="1"/>
  <c r="P17" i="1"/>
  <c r="Q17" i="1" s="1"/>
  <c r="P18" i="1"/>
  <c r="Q18" i="1" s="1"/>
  <c r="P15" i="1"/>
  <c r="Q15" i="1" s="1"/>
  <c r="AI16" i="1" s="1"/>
  <c r="R42" i="1"/>
  <c r="S42" i="1" s="1"/>
  <c r="R41" i="1"/>
  <c r="S41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AE16" i="1" l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Z16" i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AA26" i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J16" i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I17" i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X16" i="1" l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AC16" i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H16" i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P60" i="1" s="1"/>
  <c r="P61" i="1" s="1"/>
  <c r="AD16" i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K53" i="1" s="1"/>
  <c r="Y16" i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F47" i="1" s="1"/>
  <c r="P59" i="1"/>
  <c r="H51" i="1"/>
  <c r="H49" i="1"/>
  <c r="H50" i="1" s="1"/>
  <c r="R61" i="1"/>
  <c r="R62" i="1" s="1"/>
  <c r="AE37" i="1"/>
  <c r="AE38" i="1" s="1"/>
  <c r="AE39" i="1" s="1"/>
  <c r="AE40" i="1" s="1"/>
  <c r="AE41" i="1" s="1"/>
  <c r="AE42" i="1" s="1"/>
  <c r="AE43" i="1" s="1"/>
  <c r="AE44" i="1" s="1"/>
  <c r="AK31" i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R63" i="1" l="1"/>
  <c r="K54" i="1"/>
  <c r="K55" i="1" s="1"/>
  <c r="F48" i="1"/>
  <c r="F49" i="1" s="1"/>
  <c r="M55" i="1"/>
  <c r="M56" i="1" s="1"/>
</calcChain>
</file>

<file path=xl/sharedStrings.xml><?xml version="1.0" encoding="utf-8"?>
<sst xmlns="http://schemas.openxmlformats.org/spreadsheetml/2006/main" count="388" uniqueCount="75">
  <si>
    <t>App use only</t>
  </si>
  <si>
    <t>---</t>
  </si>
  <si>
    <t>Used</t>
  </si>
  <si>
    <t>Security Level (soft, med, hard)</t>
  </si>
  <si>
    <r>
      <t xml:space="preserve">Used / PASSED </t>
    </r>
    <r>
      <rPr>
        <b/>
        <sz val="10"/>
        <color rgb="FFC00000"/>
        <rFont val="Wingdings"/>
        <charset val="2"/>
      </rPr>
      <t>è</t>
    </r>
  </si>
  <si>
    <r>
      <t xml:space="preserve">Used / PASSED </t>
    </r>
    <r>
      <rPr>
        <b/>
        <sz val="10"/>
        <color rgb="FF008000"/>
        <rFont val="Wingdings"/>
        <charset val="2"/>
      </rPr>
      <t>è</t>
    </r>
  </si>
  <si>
    <r>
      <t>PASSED /Used</t>
    </r>
    <r>
      <rPr>
        <b/>
        <sz val="10"/>
        <color rgb="FF984806"/>
        <rFont val="Wingdings"/>
        <charset val="2"/>
      </rPr>
      <t>à</t>
    </r>
  </si>
  <si>
    <r>
      <t xml:space="preserve">Displayed / PASSED </t>
    </r>
    <r>
      <rPr>
        <b/>
        <sz val="10"/>
        <color rgb="FFC00000"/>
        <rFont val="Wingdings"/>
        <charset val="2"/>
      </rPr>
      <t>è</t>
    </r>
  </si>
  <si>
    <r>
      <t xml:space="preserve">PASSED </t>
    </r>
    <r>
      <rPr>
        <b/>
        <sz val="10"/>
        <color rgb="FF008000"/>
        <rFont val="Wingdings"/>
        <charset val="2"/>
      </rPr>
      <t>è</t>
    </r>
  </si>
  <si>
    <t>Shop door status</t>
  </si>
  <si>
    <t>Displayed / used</t>
  </si>
  <si>
    <r>
      <t>ç</t>
    </r>
    <r>
      <rPr>
        <b/>
        <sz val="10"/>
        <color rgb="FF008000"/>
        <rFont val="Arial"/>
        <family val="2"/>
      </rPr>
      <t>PASSED / used</t>
    </r>
  </si>
  <si>
    <t>Shop deadbolt status</t>
  </si>
  <si>
    <t>Alarm mode</t>
  </si>
  <si>
    <t>Manual change in alarm mode</t>
  </si>
  <si>
    <r>
      <t>ç</t>
    </r>
    <r>
      <rPr>
        <b/>
        <sz val="10"/>
        <color rgb="FF008000"/>
        <rFont val="Arial"/>
        <family val="2"/>
      </rPr>
      <t>PASSED</t>
    </r>
  </si>
  <si>
    <t>Shop Brightness (0 to ####)</t>
  </si>
  <si>
    <r>
      <t>ç</t>
    </r>
    <r>
      <rPr>
        <b/>
        <sz val="10"/>
        <color rgb="FF984806"/>
        <rFont val="Arial"/>
        <family val="2"/>
      </rPr>
      <t>PASSED / used</t>
    </r>
  </si>
  <si>
    <t>Shop Temp now (### F) *</t>
  </si>
  <si>
    <t>Shop Humidity (### %) *</t>
  </si>
  <si>
    <t>Shop Heat Index (### F) *</t>
  </si>
  <si>
    <t>Displayed</t>
  </si>
  <si>
    <r>
      <t>ç</t>
    </r>
    <r>
      <rPr>
        <b/>
        <sz val="10"/>
        <color rgb="FF984806"/>
        <rFont val="Arial"/>
        <family val="2"/>
      </rPr>
      <t>PASSED</t>
    </r>
  </si>
  <si>
    <t xml:space="preserve">*average of 15 1min intervals </t>
  </si>
  <si>
    <t>Motion@base of stairs</t>
  </si>
  <si>
    <t>Motion@top of stairs</t>
  </si>
  <si>
    <t>Motion@garage door</t>
  </si>
  <si>
    <t>Motion@windows</t>
  </si>
  <si>
    <t>ShopTempDayHigh (### F)</t>
  </si>
  <si>
    <t>Displayed / used / stored?</t>
  </si>
  <si>
    <t>ShopTempDayLow (### F)</t>
  </si>
  <si>
    <t>NoticeWord (Notifications)</t>
  </si>
  <si>
    <t>Acquired / used</t>
  </si>
  <si>
    <t>#</t>
  </si>
  <si>
    <t>USER INPUTS @ ANDY…</t>
  </si>
  <si>
    <t>MOTION_Wilson_ESP8266</t>
  </si>
  <si>
    <t>SHOPLOCK</t>
  </si>
  <si>
    <t>MOTION_uno</t>
  </si>
  <si>
    <t>“ANDY” PHONE APP</t>
  </si>
  <si>
    <t>&lt;&lt;&lt;&lt;&lt;</t>
  </si>
  <si>
    <t>MotionButton1-2 states (disarm,arm)</t>
  </si>
  <si>
    <t>###</t>
  </si>
  <si>
    <t>####</t>
  </si>
  <si>
    <r>
      <t>ç</t>
    </r>
    <r>
      <rPr>
        <b/>
        <sz val="10"/>
        <rFont val="Arial"/>
        <family val="2"/>
      </rPr>
      <t>PASSED</t>
    </r>
  </si>
  <si>
    <t>##</t>
  </si>
  <si>
    <t>Time (military time to minute)</t>
  </si>
  <si>
    <t>Communication identifier</t>
  </si>
  <si>
    <t>&gt;&gt;&gt;&gt;&gt;</t>
  </si>
  <si>
    <t>##################################################</t>
  </si>
  <si>
    <t>x</t>
  </si>
  <si>
    <t>SM_Outlet#0-3States</t>
  </si>
  <si>
    <t>motion detected at base of stairs just now, in last quarter-hour, hr, day</t>
  </si>
  <si>
    <t>motion detected top of stairs just now, in last quarter hour, hr, day</t>
  </si>
  <si>
    <t>motion detected at door to garage just now, in last quarter hour, hr, day</t>
  </si>
  <si>
    <t>motion detected windows just now, in last quarter-hour, hr, day</t>
  </si>
  <si>
    <t>cmd:A</t>
  </si>
  <si>
    <t>USER INPUTS FROM PHONE OR OTHER…</t>
  </si>
  <si>
    <t>ESP8266 will first attemt to contact local WIFI netork to establish this relationship…</t>
  </si>
  <si>
    <t>If ESP8266 fails to connect to local network, it will establish its own network…</t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</si>
  <si>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tbd</t>
    </r>
  </si>
  <si>
    <r>
      <t>§</t>
    </r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“cmd:M” a</t>
    </r>
  </si>
  <si>
    <t>Motion Enable</t>
  </si>
  <si>
    <t>Everything Enable</t>
  </si>
  <si>
    <t>Sound Enable</t>
  </si>
  <si>
    <t>Performance number</t>
  </si>
  <si>
    <t>Light Enable</t>
  </si>
  <si>
    <t>Clock Enable</t>
  </si>
  <si>
    <t>Room Light Sensor Trigger Value</t>
  </si>
  <si>
    <t>Light Pinky</t>
  </si>
  <si>
    <t>Light Clyde</t>
  </si>
  <si>
    <t>Light Cherry</t>
  </si>
  <si>
    <t>Light PacMan</t>
  </si>
  <si>
    <t>Light Blinky</t>
  </si>
  <si>
    <t>Light Inky</t>
  </si>
  <si>
    <t>11:#,12:#,13:#.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</si>
</sst>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b/>
      <i/>
      <sz val="9"/>
      <color theme="1"/>
      <name val="Arial"/>
      <family val="2"/>
    </font>
    <font>
      <b/>
      <sz val="10"/>
      <color rgb="FFC00000"/>
      <name val="Arial"/>
      <family val="2"/>
    </font>
    <font>
      <b/>
      <sz val="10"/>
      <color rgb="FF008000"/>
      <name val="Arial"/>
      <family val="2"/>
    </font>
    <font>
      <b/>
      <sz val="10"/>
      <color rgb="FF984806"/>
      <name val="Arial"/>
      <family val="2"/>
    </font>
    <font>
      <b/>
      <sz val="10"/>
      <color rgb="FFC00000"/>
      <name val="Wingdings"/>
      <charset val="2"/>
    </font>
    <font>
      <b/>
      <sz val="10"/>
      <color theme="1"/>
      <name val="Arial"/>
      <family val="2"/>
    </font>
    <font>
      <b/>
      <sz val="10"/>
      <color rgb="FF008000"/>
      <name val="Wingdings"/>
      <charset val="2"/>
    </font>
    <font>
      <b/>
      <sz val="10"/>
      <color rgb="FF984806"/>
      <name val="Wingdings"/>
      <charset val="2"/>
    </font>
    <font>
      <b/>
      <sz val="10"/>
      <color rgb="FFFFFFFF"/>
      <name val="Arial"/>
      <family val="2"/>
    </font>
    <font>
      <b/>
      <i/>
      <sz val="9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0"/>
      <name val="Arial"/>
      <family val="2"/>
    </font>
    <font>
      <b/>
      <sz val="10"/>
      <name val="Wingdings"/>
      <charset val="2"/>
    </font>
    <font>
      <sz val="10"/>
      <color theme="1"/>
      <name val="Courier New"/>
      <family val="3"/>
    </font>
    <font>
      <sz val="7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Wingdings"/>
      <charset val="2"/>
    </font>
    <font>
      <b/>
      <i/>
      <sz val="9"/>
      <color rgb="FFFF0000"/>
      <name val="Arial"/>
      <family val="2"/>
    </font>
    <font>
      <b/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9" tint="-0.499984740745262"/>
      <name val="Arial"/>
      <family val="2"/>
    </font>
    <font>
      <sz val="11"/>
      <color rgb="FF008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84806"/>
        <bgColor indexed="64"/>
      </patternFill>
    </fill>
    <fill>
      <patternFill patternType="solid">
        <fgColor rgb="FFE36C0A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9" fillId="5" borderId="1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4" fillId="0" borderId="0" xfId="0" applyFont="1" applyFill="1" applyBorder="1"/>
    <xf numFmtId="0" fontId="6" fillId="0" borderId="0" xfId="0" applyFont="1" applyAlignment="1">
      <alignment vertical="center"/>
    </xf>
    <xf numFmtId="0" fontId="18" fillId="0" borderId="0" xfId="0" applyFont="1" applyAlignment="1">
      <alignment horizontal="left" vertical="center" indent="5"/>
    </xf>
    <xf numFmtId="0" fontId="21" fillId="0" borderId="0" xfId="0" applyFont="1" applyAlignment="1">
      <alignment horizontal="left" vertical="center" indent="6"/>
    </xf>
    <xf numFmtId="0" fontId="6" fillId="0" borderId="0" xfId="0" applyFont="1" applyAlignment="1">
      <alignment horizontal="left" vertical="center" indent="5"/>
    </xf>
    <xf numFmtId="0" fontId="9" fillId="5" borderId="1" xfId="0" applyFont="1" applyFill="1" applyBorder="1" applyAlignment="1">
      <alignment horizontal="center" vertical="center" wrapText="1"/>
    </xf>
    <xf numFmtId="0" fontId="13" fillId="0" borderId="0" xfId="0" applyFont="1"/>
    <xf numFmtId="0" fontId="0" fillId="0" borderId="6" xfId="0" applyBorder="1"/>
    <xf numFmtId="0" fontId="23" fillId="0" borderId="0" xfId="0" applyFont="1"/>
    <xf numFmtId="0" fontId="23" fillId="0" borderId="5" xfId="0" applyFont="1" applyBorder="1"/>
    <xf numFmtId="0" fontId="15" fillId="0" borderId="0" xfId="0" applyFont="1"/>
    <xf numFmtId="0" fontId="13" fillId="0" borderId="7" xfId="0" applyFont="1" applyBorder="1"/>
    <xf numFmtId="0" fontId="9" fillId="4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24" fillId="0" borderId="0" xfId="0" applyFont="1"/>
    <xf numFmtId="0" fontId="23" fillId="0" borderId="7" xfId="0" applyFont="1" applyBorder="1"/>
    <xf numFmtId="0" fontId="25" fillId="0" borderId="5" xfId="0" applyFont="1" applyBorder="1"/>
    <xf numFmtId="0" fontId="25" fillId="0" borderId="0" xfId="0" applyFont="1"/>
    <xf numFmtId="0" fontId="25" fillId="0" borderId="7" xfId="0" applyFont="1" applyBorder="1"/>
    <xf numFmtId="0" fontId="26" fillId="0" borderId="5" xfId="0" applyFont="1" applyBorder="1"/>
    <xf numFmtId="0" fontId="26" fillId="0" borderId="0" xfId="0" applyFont="1"/>
    <xf numFmtId="0" fontId="13" fillId="0" borderId="0" xfId="0" applyFont="1" applyBorder="1"/>
    <xf numFmtId="0" fontId="23" fillId="0" borderId="0" xfId="0" applyFont="1" applyBorder="1"/>
    <xf numFmtId="0" fontId="25" fillId="0" borderId="0" xfId="0" applyFont="1" applyBorder="1"/>
    <xf numFmtId="0" fontId="27" fillId="5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5" fillId="7" borderId="0" xfId="0" applyFont="1" applyFill="1"/>
    <xf numFmtId="0" fontId="28" fillId="0" borderId="0" xfId="0" applyFont="1"/>
    <xf numFmtId="0" fontId="11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4" fillId="0" borderId="0" xfId="0" applyFont="1" applyBorder="1"/>
    <xf numFmtId="0" fontId="3" fillId="0" borderId="0" xfId="0" applyFont="1" applyBorder="1" applyAlignment="1">
      <alignment vertical="center" wrapText="1"/>
    </xf>
    <xf numFmtId="0" fontId="28" fillId="0" borderId="0" xfId="0" applyFont="1" applyBorder="1"/>
    <xf numFmtId="0" fontId="4" fillId="0" borderId="0" xfId="0" applyFont="1" applyBorder="1" applyAlignment="1">
      <alignment vertical="center" wrapText="1"/>
    </xf>
    <xf numFmtId="0" fontId="15" fillId="0" borderId="0" xfId="0" applyFont="1" applyBorder="1"/>
    <xf numFmtId="0" fontId="27" fillId="0" borderId="0" xfId="0" applyFont="1" applyBorder="1" applyAlignment="1">
      <alignment vertical="center" wrapText="1"/>
    </xf>
    <xf numFmtId="0" fontId="14" fillId="0" borderId="0" xfId="0" applyFont="1" applyBorder="1"/>
    <xf numFmtId="0" fontId="16" fillId="0" borderId="0" xfId="0" applyFont="1" applyBorder="1" applyAlignment="1">
      <alignment vertical="center" wrapText="1"/>
    </xf>
    <xf numFmtId="0" fontId="0" fillId="0" borderId="0" xfId="0" applyBorder="1"/>
    <xf numFmtId="0" fontId="26" fillId="0" borderId="0" xfId="0" applyFont="1" applyAlignment="1">
      <alignment horizontal="right"/>
    </xf>
    <xf numFmtId="0" fontId="0" fillId="8" borderId="0" xfId="0" applyFill="1"/>
    <xf numFmtId="0" fontId="1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 wrapText="1"/>
    </xf>
    <xf numFmtId="0" fontId="16" fillId="8" borderId="1" xfId="0" applyFont="1" applyFill="1" applyBorder="1" applyAlignment="1">
      <alignment vertical="center" wrapText="1"/>
    </xf>
    <xf numFmtId="0" fontId="14" fillId="8" borderId="1" xfId="0" applyFont="1" applyFill="1" applyBorder="1"/>
    <xf numFmtId="0" fontId="24" fillId="8" borderId="0" xfId="0" applyFont="1" applyFill="1"/>
    <xf numFmtId="0" fontId="28" fillId="8" borderId="0" xfId="0" applyFont="1" applyFill="1"/>
    <xf numFmtId="0" fontId="15" fillId="8" borderId="0" xfId="0" applyFont="1" applyFill="1"/>
    <xf numFmtId="0" fontId="2" fillId="8" borderId="1" xfId="0" applyFont="1" applyFill="1" applyBorder="1" applyAlignment="1">
      <alignment horizontal="right" vertical="center" wrapText="1"/>
    </xf>
    <xf numFmtId="0" fontId="24" fillId="8" borderId="1" xfId="0" applyFont="1" applyFill="1" applyBorder="1"/>
    <xf numFmtId="0" fontId="28" fillId="8" borderId="1" xfId="0" applyFont="1" applyFill="1" applyBorder="1"/>
    <xf numFmtId="0" fontId="6" fillId="8" borderId="1" xfId="0" applyFont="1" applyFill="1" applyBorder="1" applyAlignment="1">
      <alignment vertical="center" wrapText="1"/>
    </xf>
    <xf numFmtId="0" fontId="22" fillId="8" borderId="1" xfId="0" applyFont="1" applyFill="1" applyBorder="1" applyAlignment="1">
      <alignment vertical="center" wrapText="1"/>
    </xf>
    <xf numFmtId="0" fontId="15" fillId="8" borderId="1" xfId="0" applyFont="1" applyFill="1" applyBorder="1"/>
    <xf numFmtId="0" fontId="10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vertical="center" wrapText="1"/>
    </xf>
    <xf numFmtId="0" fontId="17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0" fillId="9" borderId="0" xfId="0" applyFill="1"/>
    <xf numFmtId="0" fontId="22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right" vertical="center" wrapText="1"/>
    </xf>
    <xf numFmtId="0" fontId="2" fillId="9" borderId="1" xfId="0" applyFont="1" applyFill="1" applyBorder="1" applyAlignment="1">
      <alignment vertical="center" wrapText="1"/>
    </xf>
    <xf numFmtId="0" fontId="24" fillId="9" borderId="1" xfId="0" applyFont="1" applyFill="1" applyBorder="1"/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 wrapText="1"/>
    </xf>
    <xf numFmtId="0" fontId="16" fillId="9" borderId="1" xfId="0" applyFont="1" applyFill="1" applyBorder="1" applyAlignment="1">
      <alignment vertical="center" wrapText="1"/>
    </xf>
    <xf numFmtId="0" fontId="14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6600FF"/>
      <color rgb="FF008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6569</xdr:colOff>
      <xdr:row>3</xdr:row>
      <xdr:rowOff>140742</xdr:rowOff>
    </xdr:from>
    <xdr:to>
      <xdr:col>0</xdr:col>
      <xdr:colOff>853966</xdr:colOff>
      <xdr:row>8</xdr:row>
      <xdr:rowOff>33913</xdr:rowOff>
    </xdr:to>
    <xdr:sp macro="" textlink="">
      <xdr:nvSpPr>
        <xdr:cNvPr id="20" name="Right Arrow 19"/>
        <xdr:cNvSpPr/>
      </xdr:nvSpPr>
      <xdr:spPr>
        <a:xfrm>
          <a:off x="6569" y="712242"/>
          <a:ext cx="847397" cy="845671"/>
        </a:xfrm>
        <a:prstGeom prst="rightArrow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00" b="1" baseline="0">
              <a:effectLst/>
              <a:ea typeface="Calibri"/>
              <a:cs typeface="Times New Roman"/>
            </a:rPr>
            <a:t>PHONE / OTHER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795155</xdr:colOff>
      <xdr:row>4</xdr:row>
      <xdr:rowOff>78184</xdr:rowOff>
    </xdr:from>
    <xdr:to>
      <xdr:col>1</xdr:col>
      <xdr:colOff>1532526</xdr:colOff>
      <xdr:row>7</xdr:row>
      <xdr:rowOff>61542</xdr:rowOff>
    </xdr:to>
    <xdr:sp macro="" textlink="">
      <xdr:nvSpPr>
        <xdr:cNvPr id="22" name="Left-Right Arrow 21"/>
        <xdr:cNvSpPr/>
      </xdr:nvSpPr>
      <xdr:spPr>
        <a:xfrm>
          <a:off x="2746138" y="840184"/>
          <a:ext cx="737371" cy="554858"/>
        </a:xfrm>
        <a:prstGeom prst="left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WIRES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748862</xdr:colOff>
      <xdr:row>4</xdr:row>
      <xdr:rowOff>0</xdr:rowOff>
    </xdr:from>
    <xdr:to>
      <xdr:col>0</xdr:col>
      <xdr:colOff>1589690</xdr:colOff>
      <xdr:row>4</xdr:row>
      <xdr:rowOff>6569</xdr:rowOff>
    </xdr:to>
    <xdr:cxnSp macro="">
      <xdr:nvCxnSpPr>
        <xdr:cNvPr id="31" name="Straight Arrow Connector 30"/>
        <xdr:cNvCxnSpPr/>
      </xdr:nvCxnSpPr>
      <xdr:spPr>
        <a:xfrm flipV="1">
          <a:off x="748862" y="762000"/>
          <a:ext cx="840828" cy="6569"/>
        </a:xfrm>
        <a:prstGeom prst="straightConnector1">
          <a:avLst/>
        </a:prstGeom>
        <a:ln w="34925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893380</xdr:colOff>
      <xdr:row>4</xdr:row>
      <xdr:rowOff>118242</xdr:rowOff>
    </xdr:from>
    <xdr:to>
      <xdr:col>0</xdr:col>
      <xdr:colOff>1681656</xdr:colOff>
      <xdr:row>7</xdr:row>
      <xdr:rowOff>13138</xdr:rowOff>
    </xdr:to>
    <xdr:sp macro="" textlink="">
      <xdr:nvSpPr>
        <xdr:cNvPr id="2" name="Right Arrow 1"/>
        <xdr:cNvSpPr/>
      </xdr:nvSpPr>
      <xdr:spPr>
        <a:xfrm>
          <a:off x="893380" y="880242"/>
          <a:ext cx="788276" cy="46639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ROUTER</a:t>
          </a:r>
        </a:p>
      </xdr:txBody>
    </xdr:sp>
    <xdr:clientData/>
  </xdr:twoCellAnchor>
  <xdr:twoCellAnchor>
    <xdr:from>
      <xdr:col>1</xdr:col>
      <xdr:colOff>1569981</xdr:colOff>
      <xdr:row>5</xdr:row>
      <xdr:rowOff>13138</xdr:rowOff>
    </xdr:from>
    <xdr:to>
      <xdr:col>3</xdr:col>
      <xdr:colOff>413843</xdr:colOff>
      <xdr:row>6</xdr:row>
      <xdr:rowOff>144517</xdr:rowOff>
    </xdr:to>
    <xdr:sp macro="" textlink="">
      <xdr:nvSpPr>
        <xdr:cNvPr id="5" name="Rounded Rectangle 4"/>
        <xdr:cNvSpPr/>
      </xdr:nvSpPr>
      <xdr:spPr>
        <a:xfrm>
          <a:off x="3520964" y="965638"/>
          <a:ext cx="2745827" cy="32187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ATMEGA</a:t>
          </a:r>
          <a:r>
            <a:rPr lang="en-US" sz="1400" b="1" baseline="0"/>
            <a:t> (</a:t>
          </a:r>
          <a:r>
            <a:rPr lang="en-US" sz="1400" b="1"/>
            <a:t>PAC</a:t>
          </a:r>
          <a:r>
            <a:rPr lang="en-US" sz="1400" b="1" baseline="0"/>
            <a:t>MAN SHELF)</a:t>
          </a:r>
          <a:endParaRPr lang="en-US" sz="1400" b="1"/>
        </a:p>
      </xdr:txBody>
    </xdr:sp>
    <xdr:clientData/>
  </xdr:twoCellAnchor>
  <xdr:twoCellAnchor>
    <xdr:from>
      <xdr:col>1</xdr:col>
      <xdr:colOff>349469</xdr:colOff>
      <xdr:row>3</xdr:row>
      <xdr:rowOff>183931</xdr:rowOff>
    </xdr:from>
    <xdr:to>
      <xdr:col>1</xdr:col>
      <xdr:colOff>1569983</xdr:colOff>
      <xdr:row>4</xdr:row>
      <xdr:rowOff>1315</xdr:rowOff>
    </xdr:to>
    <xdr:cxnSp macro="">
      <xdr:nvCxnSpPr>
        <xdr:cNvPr id="24" name="Straight Arrow Connector 23"/>
        <xdr:cNvCxnSpPr/>
      </xdr:nvCxnSpPr>
      <xdr:spPr>
        <a:xfrm flipV="1">
          <a:off x="2300452" y="755431"/>
          <a:ext cx="1220514" cy="7884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6569</xdr:colOff>
      <xdr:row>12</xdr:row>
      <xdr:rowOff>140742</xdr:rowOff>
    </xdr:from>
    <xdr:to>
      <xdr:col>0</xdr:col>
      <xdr:colOff>853966</xdr:colOff>
      <xdr:row>17</xdr:row>
      <xdr:rowOff>33913</xdr:rowOff>
    </xdr:to>
    <xdr:sp macro="" textlink="">
      <xdr:nvSpPr>
        <xdr:cNvPr id="25" name="Right Arrow 24"/>
        <xdr:cNvSpPr/>
      </xdr:nvSpPr>
      <xdr:spPr>
        <a:xfrm>
          <a:off x="6569" y="712242"/>
          <a:ext cx="847397" cy="845671"/>
        </a:xfrm>
        <a:prstGeom prst="rightArrow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00" b="1" baseline="0">
              <a:effectLst/>
              <a:ea typeface="Calibri"/>
              <a:cs typeface="Times New Roman"/>
            </a:rPr>
            <a:t>PHONE / OTHER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801723</xdr:colOff>
      <xdr:row>13</xdr:row>
      <xdr:rowOff>71616</xdr:rowOff>
    </xdr:from>
    <xdr:to>
      <xdr:col>1</xdr:col>
      <xdr:colOff>1539094</xdr:colOff>
      <xdr:row>16</xdr:row>
      <xdr:rowOff>54974</xdr:rowOff>
    </xdr:to>
    <xdr:sp macro="" textlink="">
      <xdr:nvSpPr>
        <xdr:cNvPr id="28" name="Left-Right Arrow 27"/>
        <xdr:cNvSpPr/>
      </xdr:nvSpPr>
      <xdr:spPr>
        <a:xfrm>
          <a:off x="2752706" y="2548116"/>
          <a:ext cx="737371" cy="554858"/>
        </a:xfrm>
        <a:prstGeom prst="left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WIRES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748862</xdr:colOff>
      <xdr:row>13</xdr:row>
      <xdr:rowOff>0</xdr:rowOff>
    </xdr:from>
    <xdr:to>
      <xdr:col>0</xdr:col>
      <xdr:colOff>1589690</xdr:colOff>
      <xdr:row>13</xdr:row>
      <xdr:rowOff>6569</xdr:rowOff>
    </xdr:to>
    <xdr:cxnSp macro="">
      <xdr:nvCxnSpPr>
        <xdr:cNvPr id="29" name="Straight Arrow Connector 28"/>
        <xdr:cNvCxnSpPr/>
      </xdr:nvCxnSpPr>
      <xdr:spPr>
        <a:xfrm flipV="1">
          <a:off x="748862" y="762000"/>
          <a:ext cx="840828" cy="6569"/>
        </a:xfrm>
        <a:prstGeom prst="straightConnector1">
          <a:avLst/>
        </a:prstGeom>
        <a:ln w="34925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893379</xdr:colOff>
      <xdr:row>13</xdr:row>
      <xdr:rowOff>118242</xdr:rowOff>
    </xdr:from>
    <xdr:to>
      <xdr:col>0</xdr:col>
      <xdr:colOff>1714500</xdr:colOff>
      <xdr:row>16</xdr:row>
      <xdr:rowOff>13138</xdr:rowOff>
    </xdr:to>
    <xdr:sp macro="" textlink="">
      <xdr:nvSpPr>
        <xdr:cNvPr id="34" name="Right Arrow 33"/>
        <xdr:cNvSpPr/>
      </xdr:nvSpPr>
      <xdr:spPr>
        <a:xfrm>
          <a:off x="893379" y="880242"/>
          <a:ext cx="821121" cy="46639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ROUTER</a:t>
          </a:r>
        </a:p>
      </xdr:txBody>
    </xdr:sp>
    <xdr:clientData/>
  </xdr:twoCellAnchor>
  <xdr:twoCellAnchor>
    <xdr:from>
      <xdr:col>1</xdr:col>
      <xdr:colOff>1550275</xdr:colOff>
      <xdr:row>13</xdr:row>
      <xdr:rowOff>177362</xdr:rowOff>
    </xdr:from>
    <xdr:to>
      <xdr:col>3</xdr:col>
      <xdr:colOff>394137</xdr:colOff>
      <xdr:row>15</xdr:row>
      <xdr:rowOff>118241</xdr:rowOff>
    </xdr:to>
    <xdr:sp macro="" textlink="">
      <xdr:nvSpPr>
        <xdr:cNvPr id="36" name="Rounded Rectangle 35"/>
        <xdr:cNvSpPr/>
      </xdr:nvSpPr>
      <xdr:spPr>
        <a:xfrm>
          <a:off x="3501258" y="2653862"/>
          <a:ext cx="2745827" cy="32187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ATMEGA</a:t>
          </a:r>
          <a:r>
            <a:rPr lang="en-US" sz="1400" b="1" baseline="0"/>
            <a:t> (</a:t>
          </a:r>
          <a:r>
            <a:rPr lang="en-US" sz="1400" b="1"/>
            <a:t>PAC</a:t>
          </a:r>
          <a:r>
            <a:rPr lang="en-US" sz="1400" b="1" baseline="0"/>
            <a:t>MAN SHELF)</a:t>
          </a:r>
          <a:endParaRPr lang="en-US" sz="1400" b="1"/>
        </a:p>
      </xdr:txBody>
    </xdr:sp>
    <xdr:clientData/>
  </xdr:twoCellAnchor>
  <xdr:twoCellAnchor>
    <xdr:from>
      <xdr:col>1</xdr:col>
      <xdr:colOff>592521</xdr:colOff>
      <xdr:row>12</xdr:row>
      <xdr:rowOff>183931</xdr:rowOff>
    </xdr:from>
    <xdr:to>
      <xdr:col>1</xdr:col>
      <xdr:colOff>1813035</xdr:colOff>
      <xdr:row>13</xdr:row>
      <xdr:rowOff>1315</xdr:rowOff>
    </xdr:to>
    <xdr:cxnSp macro="">
      <xdr:nvCxnSpPr>
        <xdr:cNvPr id="37" name="Straight Arrow Connector 36"/>
        <xdr:cNvCxnSpPr/>
      </xdr:nvCxnSpPr>
      <xdr:spPr>
        <a:xfrm flipV="1">
          <a:off x="2543504" y="2469931"/>
          <a:ext cx="1220514" cy="7884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939362</xdr:colOff>
      <xdr:row>13</xdr:row>
      <xdr:rowOff>105103</xdr:rowOff>
    </xdr:from>
    <xdr:to>
      <xdr:col>0</xdr:col>
      <xdr:colOff>1556845</xdr:colOff>
      <xdr:row>16</xdr:row>
      <xdr:rowOff>85397</xdr:rowOff>
    </xdr:to>
    <xdr:cxnSp macro="">
      <xdr:nvCxnSpPr>
        <xdr:cNvPr id="8" name="Straight Connector 7"/>
        <xdr:cNvCxnSpPr/>
      </xdr:nvCxnSpPr>
      <xdr:spPr>
        <a:xfrm>
          <a:off x="939362" y="2581603"/>
          <a:ext cx="617483" cy="55179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834259</xdr:colOff>
      <xdr:row>13</xdr:row>
      <xdr:rowOff>164225</xdr:rowOff>
    </xdr:from>
    <xdr:to>
      <xdr:col>0</xdr:col>
      <xdr:colOff>1622534</xdr:colOff>
      <xdr:row>16</xdr:row>
      <xdr:rowOff>45983</xdr:rowOff>
    </xdr:to>
    <xdr:cxnSp macro="">
      <xdr:nvCxnSpPr>
        <xdr:cNvPr id="38" name="Straight Connector 37"/>
        <xdr:cNvCxnSpPr/>
      </xdr:nvCxnSpPr>
      <xdr:spPr>
        <a:xfrm flipV="1">
          <a:off x="834259" y="2640725"/>
          <a:ext cx="788275" cy="45325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1696417</xdr:colOff>
      <xdr:row>4</xdr:row>
      <xdr:rowOff>6569</xdr:rowOff>
    </xdr:from>
    <xdr:to>
      <xdr:col>1</xdr:col>
      <xdr:colOff>775138</xdr:colOff>
      <xdr:row>7</xdr:row>
      <xdr:rowOff>128546</xdr:rowOff>
    </xdr:to>
    <xdr:sp macro="" textlink="">
      <xdr:nvSpPr>
        <xdr:cNvPr id="39" name="Left-Right Arrow 38"/>
        <xdr:cNvSpPr/>
      </xdr:nvSpPr>
      <xdr:spPr>
        <a:xfrm>
          <a:off x="1696417" y="768569"/>
          <a:ext cx="1029704" cy="693477"/>
        </a:xfrm>
        <a:prstGeom prst="leftRightArrow">
          <a:avLst/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50" b="1">
              <a:effectLst/>
              <a:ea typeface="Calibri"/>
              <a:cs typeface="Times New Roman"/>
            </a:rPr>
            <a:t>ESP8266</a:t>
          </a:r>
          <a:endParaRPr lang="en-US" sz="16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1704300</xdr:colOff>
      <xdr:row>13</xdr:row>
      <xdr:rowOff>1314</xdr:rowOff>
    </xdr:from>
    <xdr:to>
      <xdr:col>1</xdr:col>
      <xdr:colOff>783021</xdr:colOff>
      <xdr:row>16</xdr:row>
      <xdr:rowOff>123291</xdr:rowOff>
    </xdr:to>
    <xdr:sp macro="" textlink="">
      <xdr:nvSpPr>
        <xdr:cNvPr id="40" name="Left-Right Arrow 39"/>
        <xdr:cNvSpPr/>
      </xdr:nvSpPr>
      <xdr:spPr>
        <a:xfrm>
          <a:off x="1704300" y="2477814"/>
          <a:ext cx="1029704" cy="693477"/>
        </a:xfrm>
        <a:prstGeom prst="leftRightArrow">
          <a:avLst/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50" b="1">
              <a:effectLst/>
              <a:ea typeface="Calibri"/>
              <a:cs typeface="Times New Roman"/>
            </a:rPr>
            <a:t>ESP8266</a:t>
          </a:r>
          <a:endParaRPr lang="en-US" sz="16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814551</xdr:colOff>
      <xdr:row>7</xdr:row>
      <xdr:rowOff>147146</xdr:rowOff>
    </xdr:from>
    <xdr:to>
      <xdr:col>0</xdr:col>
      <xdr:colOff>1658007</xdr:colOff>
      <xdr:row>7</xdr:row>
      <xdr:rowOff>151086</xdr:rowOff>
    </xdr:to>
    <xdr:cxnSp macro="">
      <xdr:nvCxnSpPr>
        <xdr:cNvPr id="41" name="Straight Arrow Connector 40"/>
        <xdr:cNvCxnSpPr/>
      </xdr:nvCxnSpPr>
      <xdr:spPr>
        <a:xfrm flipH="1">
          <a:off x="814551" y="1480646"/>
          <a:ext cx="843456" cy="3940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677917</xdr:colOff>
      <xdr:row>7</xdr:row>
      <xdr:rowOff>168167</xdr:rowOff>
    </xdr:from>
    <xdr:to>
      <xdr:col>1</xdr:col>
      <xdr:colOff>1521373</xdr:colOff>
      <xdr:row>7</xdr:row>
      <xdr:rowOff>172107</xdr:rowOff>
    </xdr:to>
    <xdr:cxnSp macro="">
      <xdr:nvCxnSpPr>
        <xdr:cNvPr id="42" name="Straight Arrow Connector 41"/>
        <xdr:cNvCxnSpPr/>
      </xdr:nvCxnSpPr>
      <xdr:spPr>
        <a:xfrm flipH="1">
          <a:off x="2628900" y="1501667"/>
          <a:ext cx="843456" cy="3940"/>
        </a:xfrm>
        <a:prstGeom prst="straightConnector1">
          <a:avLst/>
        </a:prstGeom>
        <a:ln w="349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914399</xdr:colOff>
      <xdr:row>16</xdr:row>
      <xdr:rowOff>168167</xdr:rowOff>
    </xdr:from>
    <xdr:to>
      <xdr:col>0</xdr:col>
      <xdr:colOff>1757855</xdr:colOff>
      <xdr:row>16</xdr:row>
      <xdr:rowOff>172107</xdr:rowOff>
    </xdr:to>
    <xdr:cxnSp macro="">
      <xdr:nvCxnSpPr>
        <xdr:cNvPr id="43" name="Straight Arrow Connector 42"/>
        <xdr:cNvCxnSpPr/>
      </xdr:nvCxnSpPr>
      <xdr:spPr>
        <a:xfrm flipH="1">
          <a:off x="914399" y="3216167"/>
          <a:ext cx="843456" cy="3940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777765</xdr:colOff>
      <xdr:row>16</xdr:row>
      <xdr:rowOff>189188</xdr:rowOff>
    </xdr:from>
    <xdr:to>
      <xdr:col>1</xdr:col>
      <xdr:colOff>1621221</xdr:colOff>
      <xdr:row>17</xdr:row>
      <xdr:rowOff>2628</xdr:rowOff>
    </xdr:to>
    <xdr:cxnSp macro="">
      <xdr:nvCxnSpPr>
        <xdr:cNvPr id="44" name="Straight Arrow Connector 43"/>
        <xdr:cNvCxnSpPr/>
      </xdr:nvCxnSpPr>
      <xdr:spPr>
        <a:xfrm flipH="1">
          <a:off x="2728748" y="3237188"/>
          <a:ext cx="843456" cy="3940"/>
        </a:xfrm>
        <a:prstGeom prst="straightConnector1">
          <a:avLst/>
        </a:prstGeom>
        <a:ln w="349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A34"/>
  <sheetViews>
    <sheetView zoomScale="145" zoomScaleNormal="145" workbookViewId="0">
      <selection activeCell="A24" sqref="A24"/>
    </sheetView>
  </sheetViews>
  <sheetFormatPr defaultColWidth="29.28515625" defaultRowHeight="15" x14ac:dyDescent="0.25"/>
  <sheetData>
    <row r="3" spans="1:1" x14ac:dyDescent="0.25">
      <c r="A3" t="s">
        <v>57</v>
      </c>
    </row>
    <row r="11" spans="1:1" x14ac:dyDescent="0.25">
      <c r="A11" t="s">
        <v>58</v>
      </c>
    </row>
    <row r="19" spans="1:1" x14ac:dyDescent="0.25">
      <c r="A19" s="9" t="s">
        <v>46</v>
      </c>
    </row>
    <row r="20" spans="1:1" x14ac:dyDescent="0.25">
      <c r="A20" s="10" t="s">
        <v>59</v>
      </c>
    </row>
    <row r="21" spans="1:1" x14ac:dyDescent="0.25">
      <c r="A21" s="11" t="s">
        <v>60</v>
      </c>
    </row>
    <row r="22" spans="1:1" x14ac:dyDescent="0.25">
      <c r="A22" s="11" t="s">
        <v>60</v>
      </c>
    </row>
    <row r="23" spans="1:1" ht="15" customHeight="1" x14ac:dyDescent="0.25"/>
    <row r="24" spans="1:1" ht="15" customHeight="1" x14ac:dyDescent="0.25">
      <c r="A24" s="12"/>
    </row>
    <row r="25" spans="1:1" x14ac:dyDescent="0.25">
      <c r="A25" s="9"/>
    </row>
    <row r="26" spans="1:1" x14ac:dyDescent="0.25">
      <c r="A26" s="10"/>
    </row>
    <row r="27" spans="1:1" x14ac:dyDescent="0.25">
      <c r="A27" s="10"/>
    </row>
    <row r="28" spans="1:1" x14ac:dyDescent="0.25">
      <c r="A28" s="11"/>
    </row>
    <row r="29" spans="1:1" x14ac:dyDescent="0.25">
      <c r="A29" s="11"/>
    </row>
    <row r="30" spans="1:1" x14ac:dyDescent="0.25">
      <c r="A30" s="10"/>
    </row>
    <row r="31" spans="1:1" x14ac:dyDescent="0.25">
      <c r="A31" s="10"/>
    </row>
    <row r="32" spans="1:1" x14ac:dyDescent="0.25">
      <c r="A32" s="9"/>
    </row>
    <row r="33" spans="1:1" x14ac:dyDescent="0.25">
      <c r="A33" s="10"/>
    </row>
    <row r="34" spans="1:1" ht="15" customHeight="1" x14ac:dyDescent="0.25">
      <c r="A34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BC63"/>
  <sheetViews>
    <sheetView tabSelected="1" zoomScale="160" zoomScaleNormal="160" workbookViewId="0">
      <selection activeCell="F55" sqref="F55"/>
    </sheetView>
  </sheetViews>
  <sheetFormatPr defaultColWidth="29.28515625" defaultRowHeight="15.75" customHeight="1" x14ac:dyDescent="0.25"/>
  <cols>
    <col min="1" max="2" width="4.85546875" customWidth="1"/>
    <col min="3" max="3" width="8.7109375" bestFit="1" customWidth="1"/>
    <col min="4" max="4" width="40.5703125" customWidth="1"/>
    <col min="5" max="5" width="28.5703125" customWidth="1"/>
    <col min="6" max="6" width="12.85546875" customWidth="1"/>
    <col min="7" max="7" width="50" customWidth="1"/>
    <col min="8" max="8" width="13.85546875" bestFit="1" customWidth="1"/>
    <col min="9" max="9" width="43.42578125" customWidth="1"/>
    <col min="10" max="10" width="20.7109375" bestFit="1" customWidth="1"/>
    <col min="11" max="11" width="20.7109375" customWidth="1"/>
    <col min="12" max="12" width="41.28515625" customWidth="1"/>
    <col min="13" max="14" width="20.7109375" customWidth="1"/>
    <col min="15" max="15" width="24.7109375" bestFit="1" customWidth="1"/>
    <col min="16" max="16" width="9.140625" bestFit="1" customWidth="1"/>
    <col min="17" max="17" width="9.140625" style="18" customWidth="1"/>
    <col min="18" max="18" width="8.42578125" bestFit="1" customWidth="1"/>
    <col min="19" max="19" width="11.28515625" customWidth="1"/>
    <col min="20" max="20" width="19" bestFit="1" customWidth="1"/>
    <col min="21" max="21" width="68.7109375" bestFit="1" customWidth="1"/>
    <col min="24" max="25" width="29.28515625" style="22"/>
    <col min="26" max="27" width="29.28515625" style="37"/>
    <col min="28" max="28" width="4.42578125" style="18" customWidth="1"/>
    <col min="29" max="30" width="29.28515625" style="37"/>
    <col min="31" max="32" width="29.28515625" style="18"/>
    <col min="33" max="33" width="4.42578125" style="18" customWidth="1"/>
    <col min="34" max="34" width="29.28515625" style="18"/>
    <col min="35" max="35" width="9.140625" style="18" customWidth="1"/>
    <col min="37" max="37" width="9.140625" customWidth="1"/>
    <col min="38" max="38" width="4.42578125" style="18" customWidth="1"/>
  </cols>
  <sheetData>
    <row r="2" spans="1:55" ht="15.75" customHeight="1" x14ac:dyDescent="0.25">
      <c r="C2" s="7"/>
      <c r="D2" s="3" t="s">
        <v>56</v>
      </c>
      <c r="E2" s="2" t="s">
        <v>38</v>
      </c>
      <c r="F2" s="21" t="s">
        <v>47</v>
      </c>
      <c r="G2" s="21"/>
      <c r="H2" s="20" t="s">
        <v>39</v>
      </c>
      <c r="I2" s="20"/>
      <c r="J2" s="4" t="s">
        <v>36</v>
      </c>
      <c r="K2" s="20" t="s">
        <v>47</v>
      </c>
      <c r="L2" s="20"/>
      <c r="M2" s="13" t="s">
        <v>39</v>
      </c>
      <c r="N2" s="13"/>
      <c r="O2" s="1" t="s">
        <v>35</v>
      </c>
      <c r="P2" s="13" t="s">
        <v>47</v>
      </c>
      <c r="Q2" s="32"/>
      <c r="R2" s="6" t="s">
        <v>39</v>
      </c>
      <c r="S2" s="6"/>
      <c r="T2" s="5" t="s">
        <v>37</v>
      </c>
      <c r="X2" s="59" t="str">
        <f t="shared" ref="X2:X15" si="0">CONCATENATE(X1,F2)</f>
        <v>&gt;&gt;&gt;&gt;&gt;</v>
      </c>
      <c r="Y2" s="59" t="str">
        <f t="shared" ref="Y2:Y15" si="1">CONCATENATE(Y1,G2)</f>
        <v/>
      </c>
      <c r="Z2" s="60" t="str">
        <f t="shared" ref="Z2:Z15" si="2">CONCATENATE(Z1,H2)</f>
        <v>&lt;&lt;&lt;&lt;&lt;</v>
      </c>
      <c r="AA2" s="60" t="str">
        <f t="shared" ref="AA2:AA15" si="3">CONCATENATE(AA1,I2)</f>
        <v/>
      </c>
      <c r="AB2" s="61" t="s">
        <v>49</v>
      </c>
      <c r="AC2" s="60" t="str">
        <f t="shared" ref="AC2:AC15" si="4">CONCATENATE(AC1,K2)</f>
        <v>&gt;&gt;&gt;&gt;&gt;</v>
      </c>
      <c r="AD2" s="60" t="str">
        <f t="shared" ref="AD2:AD15" si="5">CONCATENATE(AD1,L2)</f>
        <v/>
      </c>
      <c r="AE2" s="61" t="str">
        <f t="shared" ref="AE2:AE15" si="6">CONCATENATE(AE1,M2)</f>
        <v>&lt;&lt;&lt;&lt;&lt;</v>
      </c>
      <c r="AF2" s="61" t="str">
        <f t="shared" ref="AF2:AF15" si="7">CONCATENATE(AF1,N2)</f>
        <v/>
      </c>
      <c r="AG2" s="61" t="s">
        <v>49</v>
      </c>
      <c r="AH2" s="61" t="str">
        <f t="shared" ref="AH2:AH15" si="8">CONCATENATE(AH1,P2)</f>
        <v>&gt;&gt;&gt;&gt;&gt;</v>
      </c>
      <c r="AI2" s="61" t="str">
        <f t="shared" ref="AI2:AI15" si="9">CONCATENATE(AI1,Q2)</f>
        <v/>
      </c>
      <c r="AJ2" s="51" t="str">
        <f t="shared" ref="AJ2:AJ15" si="10">CONCATENATE(AJ1,R2)</f>
        <v>&lt;&lt;&lt;&lt;&lt;</v>
      </c>
      <c r="AK2" s="51" t="str">
        <f t="shared" ref="AK2:AK15" si="11">CONCATENATE(AK1,S2)</f>
        <v/>
      </c>
      <c r="AL2" s="61" t="s">
        <v>49</v>
      </c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</row>
    <row r="3" spans="1:55" s="76" customFormat="1" ht="15.75" customHeight="1" x14ac:dyDescent="0.25">
      <c r="A3" s="76">
        <v>1</v>
      </c>
      <c r="B3" s="76">
        <v>11</v>
      </c>
      <c r="C3" s="77" t="s">
        <v>33</v>
      </c>
      <c r="D3" s="78" t="s">
        <v>62</v>
      </c>
      <c r="E3" s="79" t="s">
        <v>0</v>
      </c>
      <c r="F3" s="80" t="str">
        <f t="shared" ref="F3:F6" si="12">CONCATENATE($B3,":",$C3,",")</f>
        <v>11:#,</v>
      </c>
      <c r="G3" s="81" t="str">
        <f t="shared" ref="G3:G6" si="13">CONCATENATE($F3,$D3,",")</f>
        <v>11:#,Everything Enable,</v>
      </c>
      <c r="H3" s="82"/>
      <c r="I3" s="82"/>
      <c r="J3" s="82" t="s">
        <v>8</v>
      </c>
      <c r="K3" s="82" t="str">
        <f t="shared" ref="K3:K6" si="14">CONCATENATE($B3,":",$C3,",")</f>
        <v>11:#,</v>
      </c>
      <c r="L3" s="82" t="str">
        <f t="shared" ref="L3:L6" si="15">CONCATENATE($K3,$D3,",")</f>
        <v>11:#,Everything Enable,</v>
      </c>
      <c r="M3" s="83"/>
      <c r="N3" s="84"/>
      <c r="O3" s="83" t="s">
        <v>2</v>
      </c>
      <c r="P3" s="84"/>
      <c r="Q3" s="84"/>
      <c r="R3" s="85"/>
      <c r="S3" s="86"/>
      <c r="T3" s="85" t="s">
        <v>1</v>
      </c>
      <c r="X3" s="59" t="str">
        <f t="shared" si="0"/>
        <v>&gt;&gt;&gt;&gt;&gt;11:#,</v>
      </c>
      <c r="Y3" s="59" t="str">
        <f t="shared" si="1"/>
        <v>11:#,Everything Enable,</v>
      </c>
      <c r="Z3" s="60" t="str">
        <f t="shared" si="2"/>
        <v>&lt;&lt;&lt;&lt;&lt;</v>
      </c>
      <c r="AA3" s="60" t="str">
        <f t="shared" si="3"/>
        <v/>
      </c>
      <c r="AB3" s="61" t="s">
        <v>49</v>
      </c>
      <c r="AC3" s="60" t="str">
        <f t="shared" si="4"/>
        <v>&gt;&gt;&gt;&gt;&gt;11:#,</v>
      </c>
      <c r="AD3" s="60" t="str">
        <f t="shared" si="5"/>
        <v>11:#,Everything Enable,</v>
      </c>
      <c r="AE3" s="61" t="str">
        <f t="shared" si="6"/>
        <v>&lt;&lt;&lt;&lt;&lt;</v>
      </c>
      <c r="AF3" s="61" t="str">
        <f t="shared" si="7"/>
        <v/>
      </c>
      <c r="AG3" s="61" t="s">
        <v>49</v>
      </c>
      <c r="AH3" s="61" t="str">
        <f t="shared" si="8"/>
        <v>&gt;&gt;&gt;&gt;&gt;</v>
      </c>
      <c r="AI3" s="61" t="str">
        <f t="shared" si="9"/>
        <v/>
      </c>
      <c r="AJ3" s="51" t="str">
        <f t="shared" si="10"/>
        <v>&lt;&lt;&lt;&lt;&lt;</v>
      </c>
      <c r="AK3" s="51" t="str">
        <f t="shared" si="11"/>
        <v/>
      </c>
      <c r="AL3" s="61" t="s">
        <v>49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</row>
    <row r="4" spans="1:55" s="76" customFormat="1" ht="15.75" customHeight="1" x14ac:dyDescent="0.25">
      <c r="A4" s="76">
        <v>2</v>
      </c>
      <c r="B4" s="76">
        <v>12</v>
      </c>
      <c r="C4" s="77" t="s">
        <v>33</v>
      </c>
      <c r="D4" s="78" t="s">
        <v>63</v>
      </c>
      <c r="E4" s="79" t="s">
        <v>0</v>
      </c>
      <c r="F4" s="80" t="str">
        <f t="shared" si="12"/>
        <v>12:#,</v>
      </c>
      <c r="G4" s="81" t="str">
        <f t="shared" si="13"/>
        <v>12:#,Sound Enable,</v>
      </c>
      <c r="H4" s="82"/>
      <c r="I4" s="82"/>
      <c r="J4" s="82" t="s">
        <v>8</v>
      </c>
      <c r="K4" s="82" t="str">
        <f t="shared" si="14"/>
        <v>12:#,</v>
      </c>
      <c r="L4" s="82" t="str">
        <f t="shared" si="15"/>
        <v>12:#,Sound Enable,</v>
      </c>
      <c r="M4" s="83"/>
      <c r="N4" s="84"/>
      <c r="O4" s="83" t="s">
        <v>2</v>
      </c>
      <c r="P4" s="84"/>
      <c r="Q4" s="84"/>
      <c r="R4" s="85"/>
      <c r="S4" s="86"/>
      <c r="T4" s="85" t="s">
        <v>1</v>
      </c>
      <c r="X4" s="59" t="str">
        <f t="shared" si="0"/>
        <v>&gt;&gt;&gt;&gt;&gt;11:#,12:#,</v>
      </c>
      <c r="Y4" s="59" t="str">
        <f t="shared" si="1"/>
        <v>11:#,Everything Enable,12:#,Sound Enable,</v>
      </c>
      <c r="Z4" s="60" t="str">
        <f t="shared" si="2"/>
        <v>&lt;&lt;&lt;&lt;&lt;</v>
      </c>
      <c r="AA4" s="60" t="str">
        <f t="shared" si="3"/>
        <v/>
      </c>
      <c r="AB4" s="61" t="s">
        <v>49</v>
      </c>
      <c r="AC4" s="60" t="str">
        <f t="shared" si="4"/>
        <v>&gt;&gt;&gt;&gt;&gt;11:#,12:#,</v>
      </c>
      <c r="AD4" s="60" t="str">
        <f t="shared" si="5"/>
        <v>11:#,Everything Enable,12:#,Sound Enable,</v>
      </c>
      <c r="AE4" s="61" t="str">
        <f t="shared" si="6"/>
        <v>&lt;&lt;&lt;&lt;&lt;</v>
      </c>
      <c r="AF4" s="61" t="str">
        <f t="shared" si="7"/>
        <v/>
      </c>
      <c r="AG4" s="61" t="s">
        <v>49</v>
      </c>
      <c r="AH4" s="61" t="str">
        <f t="shared" si="8"/>
        <v>&gt;&gt;&gt;&gt;&gt;</v>
      </c>
      <c r="AI4" s="61" t="str">
        <f t="shared" si="9"/>
        <v/>
      </c>
      <c r="AJ4" s="51" t="str">
        <f t="shared" si="10"/>
        <v>&lt;&lt;&lt;&lt;&lt;</v>
      </c>
      <c r="AK4" s="51" t="str">
        <f t="shared" si="11"/>
        <v/>
      </c>
      <c r="AL4" s="61" t="s">
        <v>49</v>
      </c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</row>
    <row r="5" spans="1:55" s="76" customFormat="1" ht="15.75" customHeight="1" x14ac:dyDescent="0.25">
      <c r="A5" s="76">
        <v>3</v>
      </c>
      <c r="B5" s="76">
        <v>13</v>
      </c>
      <c r="C5" s="77" t="s">
        <v>33</v>
      </c>
      <c r="D5" s="78" t="s">
        <v>65</v>
      </c>
      <c r="E5" s="79" t="s">
        <v>0</v>
      </c>
      <c r="F5" s="80" t="str">
        <f t="shared" si="12"/>
        <v>13:#,</v>
      </c>
      <c r="G5" s="81" t="str">
        <f t="shared" si="13"/>
        <v>13:#,Light Enable,</v>
      </c>
      <c r="H5" s="82"/>
      <c r="I5" s="82"/>
      <c r="J5" s="82" t="s">
        <v>8</v>
      </c>
      <c r="K5" s="82" t="str">
        <f t="shared" si="14"/>
        <v>13:#,</v>
      </c>
      <c r="L5" s="82" t="str">
        <f t="shared" si="15"/>
        <v>13:#,Light Enable,</v>
      </c>
      <c r="M5" s="83"/>
      <c r="N5" s="84"/>
      <c r="O5" s="83" t="s">
        <v>2</v>
      </c>
      <c r="P5" s="84"/>
      <c r="Q5" s="84"/>
      <c r="R5" s="85"/>
      <c r="S5" s="86"/>
      <c r="T5" s="85" t="s">
        <v>1</v>
      </c>
      <c r="X5" s="59" t="str">
        <f t="shared" si="0"/>
        <v>&gt;&gt;&gt;&gt;&gt;11:#,12:#,13:#,</v>
      </c>
      <c r="Y5" s="59" t="str">
        <f t="shared" si="1"/>
        <v>11:#,Everything Enable,12:#,Sound Enable,13:#,Light Enable,</v>
      </c>
      <c r="Z5" s="60" t="str">
        <f t="shared" si="2"/>
        <v>&lt;&lt;&lt;&lt;&lt;</v>
      </c>
      <c r="AA5" s="60" t="str">
        <f t="shared" si="3"/>
        <v/>
      </c>
      <c r="AB5" s="61" t="s">
        <v>49</v>
      </c>
      <c r="AC5" s="60" t="str">
        <f t="shared" si="4"/>
        <v>&gt;&gt;&gt;&gt;&gt;11:#,12:#,13:#,</v>
      </c>
      <c r="AD5" s="60" t="str">
        <f t="shared" si="5"/>
        <v>11:#,Everything Enable,12:#,Sound Enable,13:#,Light Enable,</v>
      </c>
      <c r="AE5" s="61" t="str">
        <f t="shared" si="6"/>
        <v>&lt;&lt;&lt;&lt;&lt;</v>
      </c>
      <c r="AF5" s="61" t="str">
        <f t="shared" si="7"/>
        <v/>
      </c>
      <c r="AG5" s="61" t="s">
        <v>49</v>
      </c>
      <c r="AH5" s="61" t="str">
        <f t="shared" si="8"/>
        <v>&gt;&gt;&gt;&gt;&gt;</v>
      </c>
      <c r="AI5" s="61" t="str">
        <f t="shared" si="9"/>
        <v/>
      </c>
      <c r="AJ5" s="51" t="str">
        <f t="shared" si="10"/>
        <v>&lt;&lt;&lt;&lt;&lt;</v>
      </c>
      <c r="AK5" s="51" t="str">
        <f t="shared" si="11"/>
        <v/>
      </c>
      <c r="AL5" s="61" t="s">
        <v>49</v>
      </c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</row>
    <row r="6" spans="1:55" s="76" customFormat="1" ht="15.75" customHeight="1" x14ac:dyDescent="0.25">
      <c r="A6" s="76">
        <v>4</v>
      </c>
      <c r="B6" s="76">
        <v>14</v>
      </c>
      <c r="C6" s="77" t="s">
        <v>33</v>
      </c>
      <c r="D6" s="78" t="s">
        <v>61</v>
      </c>
      <c r="E6" s="79" t="s">
        <v>0</v>
      </c>
      <c r="F6" s="80" t="str">
        <f t="shared" si="12"/>
        <v>14:#,</v>
      </c>
      <c r="G6" s="81" t="str">
        <f t="shared" si="13"/>
        <v>14:#,Motion Enable,</v>
      </c>
      <c r="H6" s="82"/>
      <c r="I6" s="82"/>
      <c r="J6" s="82" t="s">
        <v>8</v>
      </c>
      <c r="K6" s="82" t="str">
        <f t="shared" si="14"/>
        <v>14:#,</v>
      </c>
      <c r="L6" s="82" t="str">
        <f t="shared" si="15"/>
        <v>14:#,Motion Enable,</v>
      </c>
      <c r="M6" s="83"/>
      <c r="N6" s="84"/>
      <c r="O6" s="83" t="s">
        <v>2</v>
      </c>
      <c r="P6" s="84"/>
      <c r="Q6" s="84"/>
      <c r="R6" s="85"/>
      <c r="S6" s="86"/>
      <c r="T6" s="85" t="s">
        <v>1</v>
      </c>
      <c r="X6" s="59" t="str">
        <f t="shared" si="0"/>
        <v>&gt;&gt;&gt;&gt;&gt;11:#,12:#,13:#,14:#,</v>
      </c>
      <c r="Y6" s="59" t="str">
        <f t="shared" si="1"/>
        <v>11:#,Everything Enable,12:#,Sound Enable,13:#,Light Enable,14:#,Motion Enable,</v>
      </c>
      <c r="Z6" s="60" t="str">
        <f t="shared" si="2"/>
        <v>&lt;&lt;&lt;&lt;&lt;</v>
      </c>
      <c r="AA6" s="60" t="str">
        <f t="shared" si="3"/>
        <v/>
      </c>
      <c r="AB6" s="61" t="s">
        <v>49</v>
      </c>
      <c r="AC6" s="60" t="str">
        <f t="shared" si="4"/>
        <v>&gt;&gt;&gt;&gt;&gt;11:#,12:#,13:#,14:#,</v>
      </c>
      <c r="AD6" s="60" t="str">
        <f t="shared" si="5"/>
        <v>11:#,Everything Enable,12:#,Sound Enable,13:#,Light Enable,14:#,Motion Enable,</v>
      </c>
      <c r="AE6" s="61" t="str">
        <f t="shared" si="6"/>
        <v>&lt;&lt;&lt;&lt;&lt;</v>
      </c>
      <c r="AF6" s="61" t="str">
        <f t="shared" si="7"/>
        <v/>
      </c>
      <c r="AG6" s="61" t="s">
        <v>49</v>
      </c>
      <c r="AH6" s="61" t="str">
        <f t="shared" si="8"/>
        <v>&gt;&gt;&gt;&gt;&gt;</v>
      </c>
      <c r="AI6" s="61" t="str">
        <f t="shared" si="9"/>
        <v/>
      </c>
      <c r="AJ6" s="51" t="str">
        <f t="shared" si="10"/>
        <v>&lt;&lt;&lt;&lt;&lt;</v>
      </c>
      <c r="AK6" s="51" t="str">
        <f t="shared" si="11"/>
        <v/>
      </c>
      <c r="AL6" s="61" t="s">
        <v>49</v>
      </c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</row>
    <row r="7" spans="1:55" s="76" customFormat="1" ht="15.75" customHeight="1" x14ac:dyDescent="0.25">
      <c r="A7" s="76">
        <v>5</v>
      </c>
      <c r="B7" s="76">
        <v>15</v>
      </c>
      <c r="C7" s="77" t="s">
        <v>33</v>
      </c>
      <c r="D7" s="78" t="s">
        <v>66</v>
      </c>
      <c r="E7" s="79" t="s">
        <v>4</v>
      </c>
      <c r="F7" s="80" t="str">
        <f t="shared" ref="F7" si="16">CONCATENATE($B7,":",$C7,",")</f>
        <v>15:#,</v>
      </c>
      <c r="G7" s="81" t="str">
        <f>CONCATENATE($F7,$D7,",")</f>
        <v>15:#,Clock Enable,</v>
      </c>
      <c r="H7" s="82"/>
      <c r="I7" s="82"/>
      <c r="J7" s="82" t="s">
        <v>8</v>
      </c>
      <c r="K7" s="82" t="str">
        <f t="shared" ref="K7:K11" si="17">CONCATENATE($B7,":",$C7,",")</f>
        <v>15:#,</v>
      </c>
      <c r="L7" s="82" t="str">
        <f>CONCATENATE($K7,$D7,",")</f>
        <v>15:#,Clock Enable,</v>
      </c>
      <c r="M7" s="83"/>
      <c r="N7" s="84"/>
      <c r="O7" s="83" t="s">
        <v>2</v>
      </c>
      <c r="P7" s="84"/>
      <c r="Q7" s="84"/>
      <c r="R7" s="85"/>
      <c r="S7" s="86"/>
      <c r="T7" s="85" t="s">
        <v>1</v>
      </c>
      <c r="X7" s="59" t="str">
        <f t="shared" si="0"/>
        <v>&gt;&gt;&gt;&gt;&gt;11:#,12:#,13:#,14:#,15:#,</v>
      </c>
      <c r="Y7" s="59" t="str">
        <f t="shared" si="1"/>
        <v>11:#,Everything Enable,12:#,Sound Enable,13:#,Light Enable,14:#,Motion Enable,15:#,Clock Enable,</v>
      </c>
      <c r="Z7" s="60" t="str">
        <f t="shared" si="2"/>
        <v>&lt;&lt;&lt;&lt;&lt;</v>
      </c>
      <c r="AA7" s="60" t="str">
        <f t="shared" si="3"/>
        <v/>
      </c>
      <c r="AB7" s="61" t="s">
        <v>49</v>
      </c>
      <c r="AC7" s="60" t="str">
        <f t="shared" si="4"/>
        <v>&gt;&gt;&gt;&gt;&gt;11:#,12:#,13:#,14:#,15:#,</v>
      </c>
      <c r="AD7" s="60" t="str">
        <f t="shared" si="5"/>
        <v>11:#,Everything Enable,12:#,Sound Enable,13:#,Light Enable,14:#,Motion Enable,15:#,Clock Enable,</v>
      </c>
      <c r="AE7" s="61" t="str">
        <f t="shared" si="6"/>
        <v>&lt;&lt;&lt;&lt;&lt;</v>
      </c>
      <c r="AF7" s="61" t="str">
        <f t="shared" si="7"/>
        <v/>
      </c>
      <c r="AG7" s="61" t="s">
        <v>49</v>
      </c>
      <c r="AH7" s="61" t="str">
        <f t="shared" si="8"/>
        <v>&gt;&gt;&gt;&gt;&gt;</v>
      </c>
      <c r="AI7" s="61" t="str">
        <f t="shared" si="9"/>
        <v/>
      </c>
      <c r="AJ7" s="51" t="str">
        <f t="shared" si="10"/>
        <v>&lt;&lt;&lt;&lt;&lt;</v>
      </c>
      <c r="AK7" s="51" t="str">
        <f t="shared" si="11"/>
        <v/>
      </c>
      <c r="AL7" s="61" t="s">
        <v>49</v>
      </c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</row>
    <row r="8" spans="1:55" s="76" customFormat="1" ht="15.75" customHeight="1" x14ac:dyDescent="0.25">
      <c r="A8" s="76">
        <v>6</v>
      </c>
      <c r="B8" s="76">
        <v>16</v>
      </c>
      <c r="C8" s="77" t="s">
        <v>42</v>
      </c>
      <c r="D8" s="78" t="s">
        <v>67</v>
      </c>
      <c r="E8" s="79" t="s">
        <v>7</v>
      </c>
      <c r="F8" s="80" t="str">
        <f>CONCATENATE($B8,":",$C8,",")</f>
        <v>16:####,</v>
      </c>
      <c r="G8" s="81" t="str">
        <f>CONCATENATE($F8,$D8,",")</f>
        <v>16:####,Room Light Sensor Trigger Value,</v>
      </c>
      <c r="H8" s="82"/>
      <c r="I8" s="82"/>
      <c r="J8" s="82" t="s">
        <v>2</v>
      </c>
      <c r="K8" s="82" t="str">
        <f t="shared" si="17"/>
        <v>16:####,</v>
      </c>
      <c r="L8" s="82" t="str">
        <f t="shared" ref="L8:L11" si="18">CONCATENATE($K8,$D8,",")</f>
        <v>16:####,Room Light Sensor Trigger Value,</v>
      </c>
      <c r="M8" s="83"/>
      <c r="N8" s="84"/>
      <c r="O8" s="83" t="s">
        <v>1</v>
      </c>
      <c r="P8" s="84"/>
      <c r="Q8" s="84"/>
      <c r="R8" s="85"/>
      <c r="S8" s="86"/>
      <c r="T8" s="85" t="s">
        <v>1</v>
      </c>
      <c r="X8" s="59" t="str">
        <f t="shared" si="0"/>
        <v>&gt;&gt;&gt;&gt;&gt;11:#,12:#,13:#,14:#,15:#,16:####,</v>
      </c>
      <c r="Y8" s="59" t="str">
        <f t="shared" si="1"/>
        <v>11:#,Everything Enable,12:#,Sound Enable,13:#,Light Enable,14:#,Motion Enable,15:#,Clock Enable,16:####,Room Light Sensor Trigger Value,</v>
      </c>
      <c r="Z8" s="60" t="str">
        <f t="shared" si="2"/>
        <v>&lt;&lt;&lt;&lt;&lt;</v>
      </c>
      <c r="AA8" s="60" t="str">
        <f t="shared" si="3"/>
        <v/>
      </c>
      <c r="AB8" s="61" t="s">
        <v>49</v>
      </c>
      <c r="AC8" s="60" t="str">
        <f t="shared" si="4"/>
        <v>&gt;&gt;&gt;&gt;&gt;11:#,12:#,13:#,14:#,15:#,16:####,</v>
      </c>
      <c r="AD8" s="60" t="str">
        <f t="shared" si="5"/>
        <v>11:#,Everything Enable,12:#,Sound Enable,13:#,Light Enable,14:#,Motion Enable,15:#,Clock Enable,16:####,Room Light Sensor Trigger Value,</v>
      </c>
      <c r="AE8" s="61" t="str">
        <f t="shared" si="6"/>
        <v>&lt;&lt;&lt;&lt;&lt;</v>
      </c>
      <c r="AF8" s="61" t="str">
        <f t="shared" si="7"/>
        <v/>
      </c>
      <c r="AG8" s="61" t="s">
        <v>49</v>
      </c>
      <c r="AH8" s="61" t="str">
        <f t="shared" si="8"/>
        <v>&gt;&gt;&gt;&gt;&gt;</v>
      </c>
      <c r="AI8" s="61" t="str">
        <f t="shared" si="9"/>
        <v/>
      </c>
      <c r="AJ8" s="51" t="str">
        <f t="shared" si="10"/>
        <v>&lt;&lt;&lt;&lt;&lt;</v>
      </c>
      <c r="AK8" s="51" t="str">
        <f t="shared" si="11"/>
        <v/>
      </c>
      <c r="AL8" s="61" t="s">
        <v>49</v>
      </c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</row>
    <row r="9" spans="1:55" s="76" customFormat="1" ht="15.75" customHeight="1" x14ac:dyDescent="0.25">
      <c r="A9" s="76">
        <v>7</v>
      </c>
      <c r="B9" s="76">
        <v>17</v>
      </c>
      <c r="C9" s="77" t="s">
        <v>44</v>
      </c>
      <c r="D9" s="78" t="s">
        <v>64</v>
      </c>
      <c r="E9" s="79" t="s">
        <v>7</v>
      </c>
      <c r="F9" s="80" t="str">
        <f>CONCATENATE($B9,":",$C9,",")</f>
        <v>17:##,</v>
      </c>
      <c r="G9" s="81" t="str">
        <f>CONCATENATE($F9,$D9,",")</f>
        <v>17:##,Performance number,</v>
      </c>
      <c r="H9" s="82"/>
      <c r="I9" s="82"/>
      <c r="J9" s="82" t="s">
        <v>2</v>
      </c>
      <c r="K9" s="82" t="str">
        <f t="shared" si="17"/>
        <v>17:##,</v>
      </c>
      <c r="L9" s="82" t="str">
        <f t="shared" si="18"/>
        <v>17:##,Performance number,</v>
      </c>
      <c r="M9" s="83"/>
      <c r="N9" s="84"/>
      <c r="O9" s="83" t="s">
        <v>1</v>
      </c>
      <c r="P9" s="84"/>
      <c r="Q9" s="84"/>
      <c r="R9" s="85"/>
      <c r="S9" s="86"/>
      <c r="T9" s="85" t="s">
        <v>1</v>
      </c>
      <c r="X9" s="59" t="str">
        <f t="shared" si="0"/>
        <v>&gt;&gt;&gt;&gt;&gt;11:#,12:#,13:#,14:#,15:#,16:####,17:##,</v>
      </c>
      <c r="Y9" s="59" t="str">
        <f t="shared" si="1"/>
        <v>11:#,Everything Enable,12:#,Sound Enable,13:#,Light Enable,14:#,Motion Enable,15:#,Clock Enable,16:####,Room Light Sensor Trigger Value,17:##,Performance number,</v>
      </c>
      <c r="Z9" s="60" t="str">
        <f t="shared" si="2"/>
        <v>&lt;&lt;&lt;&lt;&lt;</v>
      </c>
      <c r="AA9" s="60" t="str">
        <f t="shared" si="3"/>
        <v/>
      </c>
      <c r="AB9" s="61" t="s">
        <v>49</v>
      </c>
      <c r="AC9" s="60" t="str">
        <f t="shared" si="4"/>
        <v>&gt;&gt;&gt;&gt;&gt;11:#,12:#,13:#,14:#,15:#,16:####,17:##,</v>
      </c>
      <c r="AD9" s="60" t="str">
        <f t="shared" si="5"/>
        <v>11:#,Everything Enable,12:#,Sound Enable,13:#,Light Enable,14:#,Motion Enable,15:#,Clock Enable,16:####,Room Light Sensor Trigger Value,17:##,Performance number,</v>
      </c>
      <c r="AE9" s="61" t="str">
        <f t="shared" si="6"/>
        <v>&lt;&lt;&lt;&lt;&lt;</v>
      </c>
      <c r="AF9" s="61" t="str">
        <f t="shared" si="7"/>
        <v/>
      </c>
      <c r="AG9" s="61" t="s">
        <v>49</v>
      </c>
      <c r="AH9" s="61" t="str">
        <f t="shared" si="8"/>
        <v>&gt;&gt;&gt;&gt;&gt;</v>
      </c>
      <c r="AI9" s="61" t="str">
        <f t="shared" si="9"/>
        <v/>
      </c>
      <c r="AJ9" s="51" t="str">
        <f t="shared" si="10"/>
        <v>&lt;&lt;&lt;&lt;&lt;</v>
      </c>
      <c r="AK9" s="51" t="str">
        <f t="shared" si="11"/>
        <v/>
      </c>
      <c r="AL9" s="61" t="s">
        <v>49</v>
      </c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</row>
    <row r="10" spans="1:55" s="76" customFormat="1" ht="15.75" customHeight="1" x14ac:dyDescent="0.25">
      <c r="A10" s="76">
        <v>8</v>
      </c>
      <c r="B10" s="76">
        <v>18</v>
      </c>
      <c r="C10" s="77" t="s">
        <v>33</v>
      </c>
      <c r="D10" s="78" t="s">
        <v>68</v>
      </c>
      <c r="E10" s="79" t="s">
        <v>7</v>
      </c>
      <c r="F10" s="80" t="str">
        <f>CONCATENATE($B10,":",$C10,",")</f>
        <v>18:#,</v>
      </c>
      <c r="G10" s="81" t="str">
        <f>CONCATENATE($F10,$D10,",")</f>
        <v>18:#,Light Pinky,</v>
      </c>
      <c r="H10" s="82"/>
      <c r="I10" s="82"/>
      <c r="J10" s="82" t="s">
        <v>1</v>
      </c>
      <c r="K10" s="82" t="str">
        <f t="shared" si="17"/>
        <v>18:#,</v>
      </c>
      <c r="L10" s="82" t="str">
        <f t="shared" si="18"/>
        <v>18:#,Light Pinky,</v>
      </c>
      <c r="M10" s="83"/>
      <c r="N10" s="84"/>
      <c r="O10" s="83" t="s">
        <v>1</v>
      </c>
      <c r="P10" s="84"/>
      <c r="Q10" s="84"/>
      <c r="R10" s="85"/>
      <c r="S10" s="86"/>
      <c r="T10" s="85" t="s">
        <v>1</v>
      </c>
      <c r="X10" s="59" t="str">
        <f t="shared" si="0"/>
        <v>&gt;&gt;&gt;&gt;&gt;11:#,12:#,13:#,14:#,15:#,16:####,17:##,18:#,</v>
      </c>
      <c r="Y10" s="59" t="str">
        <f t="shared" si="1"/>
        <v>11:#,Everything Enable,12:#,Sound Enable,13:#,Light Enable,14:#,Motion Enable,15:#,Clock Enable,16:####,Room Light Sensor Trigger Value,17:##,Performance number,18:#,Light Pinky,</v>
      </c>
      <c r="Z10" s="60" t="str">
        <f t="shared" si="2"/>
        <v>&lt;&lt;&lt;&lt;&lt;</v>
      </c>
      <c r="AA10" s="60" t="str">
        <f t="shared" si="3"/>
        <v/>
      </c>
      <c r="AB10" s="61" t="s">
        <v>49</v>
      </c>
      <c r="AC10" s="60" t="str">
        <f t="shared" si="4"/>
        <v>&gt;&gt;&gt;&gt;&gt;11:#,12:#,13:#,14:#,15:#,16:####,17:##,18:#,</v>
      </c>
      <c r="AD10" s="60" t="str">
        <f t="shared" si="5"/>
        <v>11:#,Everything Enable,12:#,Sound Enable,13:#,Light Enable,14:#,Motion Enable,15:#,Clock Enable,16:####,Room Light Sensor Trigger Value,17:##,Performance number,18:#,Light Pinky,</v>
      </c>
      <c r="AE10" s="61" t="str">
        <f t="shared" si="6"/>
        <v>&lt;&lt;&lt;&lt;&lt;</v>
      </c>
      <c r="AF10" s="61" t="str">
        <f t="shared" si="7"/>
        <v/>
      </c>
      <c r="AG10" s="61" t="s">
        <v>49</v>
      </c>
      <c r="AH10" s="61" t="str">
        <f t="shared" si="8"/>
        <v>&gt;&gt;&gt;&gt;&gt;</v>
      </c>
      <c r="AI10" s="61" t="str">
        <f t="shared" si="9"/>
        <v/>
      </c>
      <c r="AJ10" s="51" t="str">
        <f t="shared" si="10"/>
        <v>&lt;&lt;&lt;&lt;&lt;</v>
      </c>
      <c r="AK10" s="51" t="str">
        <f t="shared" si="11"/>
        <v/>
      </c>
      <c r="AL10" s="61" t="s">
        <v>49</v>
      </c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</row>
    <row r="11" spans="1:55" s="76" customFormat="1" ht="15.75" customHeight="1" x14ac:dyDescent="0.25">
      <c r="A11" s="76">
        <v>9</v>
      </c>
      <c r="B11" s="76">
        <v>19</v>
      </c>
      <c r="C11" s="77" t="s">
        <v>33</v>
      </c>
      <c r="D11" s="78" t="s">
        <v>69</v>
      </c>
      <c r="E11" s="79" t="s">
        <v>4</v>
      </c>
      <c r="F11" s="80" t="str">
        <f t="shared" ref="F11:F20" si="19">CONCATENATE($B11,":",$C11,",")</f>
        <v>19:#,</v>
      </c>
      <c r="G11" s="81" t="str">
        <f t="shared" ref="G11:G24" si="20">CONCATENATE($F11,$D11,",")</f>
        <v>19:#,Light Clyde,</v>
      </c>
      <c r="H11" s="82"/>
      <c r="I11" s="82"/>
      <c r="J11" s="82" t="s">
        <v>5</v>
      </c>
      <c r="K11" s="82" t="str">
        <f t="shared" si="17"/>
        <v>19:#,</v>
      </c>
      <c r="L11" s="82" t="str">
        <f t="shared" si="18"/>
        <v>19:#,Light Clyde,</v>
      </c>
      <c r="M11" s="83"/>
      <c r="N11" s="84"/>
      <c r="O11" s="83" t="s">
        <v>2</v>
      </c>
      <c r="P11" s="84"/>
      <c r="Q11" s="84"/>
      <c r="R11" s="85"/>
      <c r="S11" s="86"/>
      <c r="T11" s="85" t="s">
        <v>1</v>
      </c>
      <c r="X11" s="59" t="str">
        <f t="shared" si="0"/>
        <v>&gt;&gt;&gt;&gt;&gt;11:#,12:#,13:#,14:#,15:#,16:####,17:##,18:#,19:#,</v>
      </c>
      <c r="Y11" s="59" t="str">
        <f t="shared" si="1"/>
        <v>11:#,Everything Enable,12:#,Sound Enable,13:#,Light Enable,14:#,Motion Enable,15:#,Clock Enable,16:####,Room Light Sensor Trigger Value,17:##,Performance number,18:#,Light Pinky,19:#,Light Clyde,</v>
      </c>
      <c r="Z11" s="60" t="str">
        <f t="shared" si="2"/>
        <v>&lt;&lt;&lt;&lt;&lt;</v>
      </c>
      <c r="AA11" s="60" t="str">
        <f t="shared" si="3"/>
        <v/>
      </c>
      <c r="AB11" s="61" t="s">
        <v>49</v>
      </c>
      <c r="AC11" s="60" t="str">
        <f t="shared" si="4"/>
        <v>&gt;&gt;&gt;&gt;&gt;11:#,12:#,13:#,14:#,15:#,16:####,17:##,18:#,19:#,</v>
      </c>
      <c r="AD11" s="60" t="str">
        <f t="shared" si="5"/>
        <v>11:#,Everything Enable,12:#,Sound Enable,13:#,Light Enable,14:#,Motion Enable,15:#,Clock Enable,16:####,Room Light Sensor Trigger Value,17:##,Performance number,18:#,Light Pinky,19:#,Light Clyde,</v>
      </c>
      <c r="AE11" s="61" t="str">
        <f t="shared" si="6"/>
        <v>&lt;&lt;&lt;&lt;&lt;</v>
      </c>
      <c r="AF11" s="61" t="str">
        <f t="shared" si="7"/>
        <v/>
      </c>
      <c r="AG11" s="61" t="s">
        <v>49</v>
      </c>
      <c r="AH11" s="61" t="str">
        <f t="shared" si="8"/>
        <v>&gt;&gt;&gt;&gt;&gt;</v>
      </c>
      <c r="AI11" s="61" t="str">
        <f t="shared" si="9"/>
        <v/>
      </c>
      <c r="AJ11" s="51" t="str">
        <f t="shared" si="10"/>
        <v>&lt;&lt;&lt;&lt;&lt;</v>
      </c>
      <c r="AK11" s="51" t="str">
        <f t="shared" si="11"/>
        <v/>
      </c>
      <c r="AL11" s="61" t="s">
        <v>49</v>
      </c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</row>
    <row r="12" spans="1:55" s="76" customFormat="1" ht="15.75" customHeight="1" x14ac:dyDescent="0.25">
      <c r="A12" s="76">
        <v>10</v>
      </c>
      <c r="B12" s="76">
        <v>20</v>
      </c>
      <c r="C12" s="77" t="s">
        <v>33</v>
      </c>
      <c r="D12" s="78" t="s">
        <v>70</v>
      </c>
      <c r="E12" s="79" t="s">
        <v>4</v>
      </c>
      <c r="F12" s="80" t="str">
        <f t="shared" si="19"/>
        <v>20:#,</v>
      </c>
      <c r="G12" s="81" t="str">
        <f t="shared" si="20"/>
        <v>20:#,Light Cherry,</v>
      </c>
      <c r="H12" s="82"/>
      <c r="I12" s="82"/>
      <c r="J12" s="82" t="s">
        <v>5</v>
      </c>
      <c r="K12" s="82" t="str">
        <f t="shared" ref="K12:K18" si="21">CONCATENATE($B12,":",$C12,",")</f>
        <v>20:#,</v>
      </c>
      <c r="L12" s="82" t="str">
        <f t="shared" ref="L12:L18" si="22">CONCATENATE($K12,$D12,",")</f>
        <v>20:#,Light Cherry,</v>
      </c>
      <c r="M12" s="83"/>
      <c r="N12" s="84"/>
      <c r="O12" s="83" t="s">
        <v>2</v>
      </c>
      <c r="P12" s="84"/>
      <c r="Q12" s="84"/>
      <c r="R12" s="85"/>
      <c r="S12" s="86"/>
      <c r="T12" s="85" t="s">
        <v>1</v>
      </c>
      <c r="X12" s="59" t="str">
        <f t="shared" si="0"/>
        <v>&gt;&gt;&gt;&gt;&gt;11:#,12:#,13:#,14:#,15:#,16:####,17:##,18:#,19:#,20:#,</v>
      </c>
      <c r="Y12" s="59" t="str">
        <f t="shared" si="1"/>
        <v>11:#,Everything Enable,12:#,Sound Enable,13:#,Light Enable,14:#,Motion Enable,15:#,Clock Enable,16:####,Room Light Sensor Trigger Value,17:##,Performance number,18:#,Light Pinky,19:#,Light Clyde,20:#,Light Cherry,</v>
      </c>
      <c r="Z12" s="60" t="str">
        <f t="shared" si="2"/>
        <v>&lt;&lt;&lt;&lt;&lt;</v>
      </c>
      <c r="AA12" s="60" t="str">
        <f t="shared" si="3"/>
        <v/>
      </c>
      <c r="AB12" s="61" t="s">
        <v>49</v>
      </c>
      <c r="AC12" s="60" t="str">
        <f t="shared" si="4"/>
        <v>&gt;&gt;&gt;&gt;&gt;11:#,12:#,13:#,14:#,15:#,16:####,17:##,18:#,19:#,20:#,</v>
      </c>
      <c r="AD12" s="60" t="str">
        <f t="shared" si="5"/>
        <v>11:#,Everything Enable,12:#,Sound Enable,13:#,Light Enable,14:#,Motion Enable,15:#,Clock Enable,16:####,Room Light Sensor Trigger Value,17:##,Performance number,18:#,Light Pinky,19:#,Light Clyde,20:#,Light Cherry,</v>
      </c>
      <c r="AE12" s="61" t="str">
        <f t="shared" si="6"/>
        <v>&lt;&lt;&lt;&lt;&lt;</v>
      </c>
      <c r="AF12" s="61" t="str">
        <f t="shared" si="7"/>
        <v/>
      </c>
      <c r="AG12" s="61" t="s">
        <v>49</v>
      </c>
      <c r="AH12" s="61" t="str">
        <f t="shared" si="8"/>
        <v>&gt;&gt;&gt;&gt;&gt;</v>
      </c>
      <c r="AI12" s="61" t="str">
        <f t="shared" si="9"/>
        <v/>
      </c>
      <c r="AJ12" s="51" t="str">
        <f t="shared" si="10"/>
        <v>&lt;&lt;&lt;&lt;&lt;</v>
      </c>
      <c r="AK12" s="51" t="str">
        <f t="shared" si="11"/>
        <v/>
      </c>
      <c r="AL12" s="61" t="s">
        <v>49</v>
      </c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</row>
    <row r="13" spans="1:55" s="76" customFormat="1" ht="15.75" customHeight="1" x14ac:dyDescent="0.25">
      <c r="A13" s="76">
        <v>11</v>
      </c>
      <c r="B13" s="76">
        <v>21</v>
      </c>
      <c r="C13" s="77" t="s">
        <v>33</v>
      </c>
      <c r="D13" s="78" t="s">
        <v>71</v>
      </c>
      <c r="E13" s="79"/>
      <c r="F13" s="80" t="str">
        <f t="shared" si="19"/>
        <v>21:#,</v>
      </c>
      <c r="G13" s="81" t="str">
        <f t="shared" si="20"/>
        <v>21:#,Light PacMan,</v>
      </c>
      <c r="H13" s="82"/>
      <c r="I13" s="82"/>
      <c r="J13" s="82" t="s">
        <v>5</v>
      </c>
      <c r="K13" s="82" t="str">
        <f t="shared" si="21"/>
        <v>21:#,</v>
      </c>
      <c r="L13" s="82" t="str">
        <f t="shared" si="22"/>
        <v>21:#,Light PacMan,</v>
      </c>
      <c r="M13" s="83"/>
      <c r="N13" s="84"/>
      <c r="O13" s="83" t="s">
        <v>2</v>
      </c>
      <c r="P13" s="84"/>
      <c r="Q13" s="84"/>
      <c r="R13" s="85"/>
      <c r="S13" s="86"/>
      <c r="T13" s="85" t="s">
        <v>1</v>
      </c>
      <c r="X13" s="59" t="str">
        <f t="shared" si="0"/>
        <v>&gt;&gt;&gt;&gt;&gt;11:#,12:#,13:#,14:#,15:#,16:####,17:##,18:#,19:#,20:#,21:#,</v>
      </c>
      <c r="Y13" s="59" t="str">
        <f t="shared" si="1"/>
        <v>11:#,Everything Enable,12:#,Sound Enable,13:#,Light Enable,14:#,Motion Enable,15:#,Clock Enable,16:####,Room Light Sensor Trigger Value,17:##,Performance number,18:#,Light Pinky,19:#,Light Clyde,20:#,Light Cherry,21:#,Light PacMan,</v>
      </c>
      <c r="Z13" s="60" t="str">
        <f t="shared" si="2"/>
        <v>&lt;&lt;&lt;&lt;&lt;</v>
      </c>
      <c r="AA13" s="60" t="str">
        <f t="shared" si="3"/>
        <v/>
      </c>
      <c r="AB13" s="61" t="s">
        <v>49</v>
      </c>
      <c r="AC13" s="60" t="str">
        <f t="shared" si="4"/>
        <v>&gt;&gt;&gt;&gt;&gt;11:#,12:#,13:#,14:#,15:#,16:####,17:##,18:#,19:#,20:#,21:#,</v>
      </c>
      <c r="AD13" s="60" t="str">
        <f t="shared" si="5"/>
        <v>11:#,Everything Enable,12:#,Sound Enable,13:#,Light Enable,14:#,Motion Enable,15:#,Clock Enable,16:####,Room Light Sensor Trigger Value,17:##,Performance number,18:#,Light Pinky,19:#,Light Clyde,20:#,Light Cherry,21:#,Light PacMan,</v>
      </c>
      <c r="AE13" s="61" t="str">
        <f t="shared" si="6"/>
        <v>&lt;&lt;&lt;&lt;&lt;</v>
      </c>
      <c r="AF13" s="61" t="str">
        <f t="shared" si="7"/>
        <v/>
      </c>
      <c r="AG13" s="61" t="s">
        <v>49</v>
      </c>
      <c r="AH13" s="61" t="str">
        <f t="shared" si="8"/>
        <v>&gt;&gt;&gt;&gt;&gt;</v>
      </c>
      <c r="AI13" s="61" t="str">
        <f t="shared" si="9"/>
        <v/>
      </c>
      <c r="AJ13" s="51" t="str">
        <f t="shared" si="10"/>
        <v>&lt;&lt;&lt;&lt;&lt;</v>
      </c>
      <c r="AK13" s="51" t="str">
        <f t="shared" si="11"/>
        <v/>
      </c>
      <c r="AL13" s="61" t="s">
        <v>49</v>
      </c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</row>
    <row r="14" spans="1:55" s="76" customFormat="1" ht="15.75" customHeight="1" x14ac:dyDescent="0.25">
      <c r="A14" s="76">
        <v>12</v>
      </c>
      <c r="B14" s="76">
        <v>22</v>
      </c>
      <c r="C14" s="77" t="s">
        <v>33</v>
      </c>
      <c r="D14" s="78" t="s">
        <v>72</v>
      </c>
      <c r="E14" s="79" t="s">
        <v>4</v>
      </c>
      <c r="F14" s="80" t="str">
        <f t="shared" si="19"/>
        <v>22:#,</v>
      </c>
      <c r="G14" s="81" t="str">
        <f t="shared" si="20"/>
        <v>22:#,Light Blinky,</v>
      </c>
      <c r="H14" s="82"/>
      <c r="I14" s="82"/>
      <c r="J14" s="82" t="s">
        <v>5</v>
      </c>
      <c r="K14" s="82" t="str">
        <f t="shared" si="21"/>
        <v>22:#,</v>
      </c>
      <c r="L14" s="82" t="str">
        <f t="shared" si="22"/>
        <v>22:#,Light Blinky,</v>
      </c>
      <c r="M14" s="83"/>
      <c r="N14" s="84"/>
      <c r="O14" s="83" t="s">
        <v>2</v>
      </c>
      <c r="P14" s="84"/>
      <c r="Q14" s="84"/>
      <c r="R14" s="85"/>
      <c r="S14" s="86"/>
      <c r="T14" s="85" t="s">
        <v>1</v>
      </c>
      <c r="X14" s="59" t="str">
        <f t="shared" si="0"/>
        <v>&gt;&gt;&gt;&gt;&gt;11:#,12:#,13:#,14:#,15:#,16:####,17:##,18:#,19:#,20:#,21:#,22:#,</v>
      </c>
      <c r="Y14" s="59" t="str">
        <f t="shared" si="1"/>
        <v>11:#,Everything Enable,12:#,Sound Enable,13:#,Light Enable,14:#,Motion Enable,15:#,Clock Enable,16:####,Room Light Sensor Trigger Value,17:##,Performance number,18:#,Light Pinky,19:#,Light Clyde,20:#,Light Cherry,21:#,Light PacMan,22:#,Light Blinky,</v>
      </c>
      <c r="Z14" s="60" t="str">
        <f t="shared" si="2"/>
        <v>&lt;&lt;&lt;&lt;&lt;</v>
      </c>
      <c r="AA14" s="60" t="str">
        <f t="shared" si="3"/>
        <v/>
      </c>
      <c r="AB14" s="61" t="s">
        <v>49</v>
      </c>
      <c r="AC14" s="60" t="str">
        <f t="shared" si="4"/>
        <v>&gt;&gt;&gt;&gt;&gt;11:#,12:#,13:#,14:#,15:#,16:####,17:##,18:#,19:#,20:#,21:#,22:#,</v>
      </c>
      <c r="AD14" s="60" t="str">
        <f t="shared" si="5"/>
        <v>11:#,Everything Enable,12:#,Sound Enable,13:#,Light Enable,14:#,Motion Enable,15:#,Clock Enable,16:####,Room Light Sensor Trigger Value,17:##,Performance number,18:#,Light Pinky,19:#,Light Clyde,20:#,Light Cherry,21:#,Light PacMan,22:#,Light Blinky,</v>
      </c>
      <c r="AE14" s="61" t="str">
        <f t="shared" si="6"/>
        <v>&lt;&lt;&lt;&lt;&lt;</v>
      </c>
      <c r="AF14" s="61" t="str">
        <f t="shared" si="7"/>
        <v/>
      </c>
      <c r="AG14" s="61" t="s">
        <v>49</v>
      </c>
      <c r="AH14" s="61" t="str">
        <f t="shared" si="8"/>
        <v>&gt;&gt;&gt;&gt;&gt;</v>
      </c>
      <c r="AI14" s="61" t="str">
        <f t="shared" si="9"/>
        <v/>
      </c>
      <c r="AJ14" s="51" t="str">
        <f t="shared" si="10"/>
        <v>&lt;&lt;&lt;&lt;&lt;</v>
      </c>
      <c r="AK14" s="51" t="str">
        <f t="shared" si="11"/>
        <v/>
      </c>
      <c r="AL14" s="61" t="s">
        <v>49</v>
      </c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</row>
    <row r="15" spans="1:55" s="76" customFormat="1" ht="15.75" customHeight="1" x14ac:dyDescent="0.25">
      <c r="A15" s="76">
        <v>13</v>
      </c>
      <c r="B15" s="76">
        <v>23</v>
      </c>
      <c r="C15" s="77" t="s">
        <v>33</v>
      </c>
      <c r="D15" s="78" t="s">
        <v>73</v>
      </c>
      <c r="E15" s="79" t="s">
        <v>7</v>
      </c>
      <c r="F15" s="80" t="str">
        <f t="shared" si="19"/>
        <v>23:#,</v>
      </c>
      <c r="G15" s="81" t="str">
        <f t="shared" si="20"/>
        <v>23:#,Light Inky,</v>
      </c>
      <c r="H15" s="82"/>
      <c r="I15" s="82"/>
      <c r="J15" s="82" t="s">
        <v>5</v>
      </c>
      <c r="K15" s="82" t="str">
        <f t="shared" si="21"/>
        <v>23:#,</v>
      </c>
      <c r="L15" s="82" t="str">
        <f t="shared" si="22"/>
        <v>23:#,Light Inky,</v>
      </c>
      <c r="M15" s="83"/>
      <c r="N15" s="84"/>
      <c r="O15" s="83" t="s">
        <v>6</v>
      </c>
      <c r="P15" s="84" t="str">
        <f>CONCATENATE(B15,":",C15,",")</f>
        <v>23:#,</v>
      </c>
      <c r="Q15" s="84" t="str">
        <f>CONCATENATE($P15,$D15,",")</f>
        <v>23:#,Light Inky,</v>
      </c>
      <c r="R15" s="85"/>
      <c r="S15" s="86"/>
      <c r="T15" s="85" t="s">
        <v>2</v>
      </c>
      <c r="X15" s="59" t="str">
        <f t="shared" si="0"/>
        <v>&gt;&gt;&gt;&gt;&gt;11:#,12:#,13:#,14:#,15:#,16:####,17:##,18:#,19:#,20:#,21:#,22:#,23:#,</v>
      </c>
      <c r="Y15" s="59" t="str">
        <f t="shared" si="1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</v>
      </c>
      <c r="Z15" s="60" t="str">
        <f t="shared" si="2"/>
        <v>&lt;&lt;&lt;&lt;&lt;</v>
      </c>
      <c r="AA15" s="60" t="str">
        <f t="shared" si="3"/>
        <v/>
      </c>
      <c r="AB15" s="61" t="s">
        <v>49</v>
      </c>
      <c r="AC15" s="60" t="str">
        <f t="shared" si="4"/>
        <v>&gt;&gt;&gt;&gt;&gt;11:#,12:#,13:#,14:#,15:#,16:####,17:##,18:#,19:#,20:#,21:#,22:#,23:#,</v>
      </c>
      <c r="AD15" s="60" t="str">
        <f t="shared" si="5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</v>
      </c>
      <c r="AE15" s="61" t="str">
        <f t="shared" si="6"/>
        <v>&lt;&lt;&lt;&lt;&lt;</v>
      </c>
      <c r="AF15" s="61" t="str">
        <f t="shared" si="7"/>
        <v/>
      </c>
      <c r="AG15" s="61" t="s">
        <v>49</v>
      </c>
      <c r="AH15" s="61" t="str">
        <f t="shared" si="8"/>
        <v>&gt;&gt;&gt;&gt;&gt;23:#,</v>
      </c>
      <c r="AI15" s="61" t="str">
        <f t="shared" si="9"/>
        <v>23:#,Light Inky,</v>
      </c>
      <c r="AJ15" s="51" t="str">
        <f t="shared" si="10"/>
        <v>&lt;&lt;&lt;&lt;&lt;</v>
      </c>
      <c r="AK15" s="51" t="str">
        <f t="shared" si="11"/>
        <v/>
      </c>
      <c r="AL15" s="61" t="s">
        <v>49</v>
      </c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</row>
    <row r="16" spans="1:55" s="51" customFormat="1" ht="15.75" customHeight="1" x14ac:dyDescent="0.25">
      <c r="A16" s="51">
        <v>14</v>
      </c>
      <c r="B16" s="51">
        <v>24</v>
      </c>
      <c r="C16" s="66"/>
      <c r="D16" s="65"/>
      <c r="E16" s="62" t="s">
        <v>7</v>
      </c>
      <c r="F16" s="53" t="str">
        <f t="shared" si="19"/>
        <v>24:,</v>
      </c>
      <c r="G16" s="63" t="str">
        <f t="shared" si="20"/>
        <v>24:,,</v>
      </c>
      <c r="H16" s="54"/>
      <c r="I16" s="54"/>
      <c r="J16" s="54" t="s">
        <v>5</v>
      </c>
      <c r="K16" s="54" t="str">
        <f t="shared" si="21"/>
        <v>24:,</v>
      </c>
      <c r="L16" s="54" t="str">
        <f t="shared" si="22"/>
        <v>24:,,</v>
      </c>
      <c r="M16" s="55"/>
      <c r="N16" s="56"/>
      <c r="O16" s="55" t="s">
        <v>6</v>
      </c>
      <c r="P16" s="56" t="str">
        <f t="shared" ref="P16:P18" si="23">CONCATENATE(B16,":",C16,",")</f>
        <v>24:,</v>
      </c>
      <c r="Q16" s="56" t="str">
        <f>CONCATENATE($P16,$D16,",")</f>
        <v>24:,,</v>
      </c>
      <c r="R16" s="57"/>
      <c r="S16" s="58"/>
      <c r="T16" s="57" t="s">
        <v>2</v>
      </c>
      <c r="X16" s="59" t="str">
        <f t="shared" ref="X16:X18" si="24">CONCATENATE(X15,F16)</f>
        <v>&gt;&gt;&gt;&gt;&gt;11:#,12:#,13:#,14:#,15:#,16:####,17:##,18:#,19:#,20:#,21:#,22:#,23:#,24:,</v>
      </c>
      <c r="Y16" s="59" t="str">
        <f t="shared" ref="Y16:Y25" si="25">CONCATENATE(Y15,G16)</f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</v>
      </c>
      <c r="Z16" s="60" t="str">
        <f t="shared" ref="Z16:Z44" si="26">CONCATENATE(Z15,H16)</f>
        <v>&lt;&lt;&lt;&lt;&lt;</v>
      </c>
      <c r="AA16" s="60" t="str">
        <f t="shared" ref="AA16:AA44" si="27">CONCATENATE(AA15,I16)</f>
        <v/>
      </c>
      <c r="AB16" s="61" t="s">
        <v>49</v>
      </c>
      <c r="AC16" s="60" t="str">
        <f t="shared" ref="AC16:AC44" si="28">CONCATENATE(AC15,K16)</f>
        <v>&gt;&gt;&gt;&gt;&gt;11:#,12:#,13:#,14:#,15:#,16:####,17:##,18:#,19:#,20:#,21:#,22:#,23:#,24:,</v>
      </c>
      <c r="AD16" s="60" t="str">
        <f t="shared" ref="AD16:AD44" si="29">CONCATENATE(AD15,L16)</f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</v>
      </c>
      <c r="AE16" s="61" t="str">
        <f t="shared" ref="AE16:AE44" si="30">CONCATENATE(AE15,M16)</f>
        <v>&lt;&lt;&lt;&lt;&lt;</v>
      </c>
      <c r="AF16" s="61" t="str">
        <f t="shared" ref="AF16:AF44" si="31">CONCATENATE(AF15,N16)</f>
        <v/>
      </c>
      <c r="AG16" s="61" t="s">
        <v>49</v>
      </c>
      <c r="AH16" s="61" t="str">
        <f t="shared" ref="AH16:AH44" si="32">CONCATENATE(AH15,P16)</f>
        <v>&gt;&gt;&gt;&gt;&gt;23:#,24:,</v>
      </c>
      <c r="AI16" s="61" t="str">
        <f t="shared" ref="AI16:AI44" si="33">CONCATENATE(AI15,Q16)</f>
        <v>23:#,Light Inky,24:,,</v>
      </c>
      <c r="AJ16" s="51" t="str">
        <f t="shared" ref="AJ16:AJ44" si="34">CONCATENATE(AJ15,R16)</f>
        <v>&lt;&lt;&lt;&lt;&lt;</v>
      </c>
      <c r="AK16" s="51" t="str">
        <f t="shared" ref="AK16:AK44" si="35">CONCATENATE(AK15,S16)</f>
        <v/>
      </c>
      <c r="AL16" s="61" t="s">
        <v>49</v>
      </c>
    </row>
    <row r="17" spans="1:38" s="51" customFormat="1" ht="15.75" customHeight="1" x14ac:dyDescent="0.25">
      <c r="A17" s="51">
        <v>15</v>
      </c>
      <c r="B17" s="51">
        <v>25</v>
      </c>
      <c r="C17" s="66"/>
      <c r="D17" s="65"/>
      <c r="E17" s="62" t="s">
        <v>7</v>
      </c>
      <c r="F17" s="53" t="str">
        <f t="shared" si="19"/>
        <v>25:,</v>
      </c>
      <c r="G17" s="63" t="str">
        <f t="shared" si="20"/>
        <v>25:,,</v>
      </c>
      <c r="H17" s="54"/>
      <c r="I17" s="54"/>
      <c r="J17" s="54" t="s">
        <v>8</v>
      </c>
      <c r="K17" s="54" t="str">
        <f t="shared" si="21"/>
        <v>25:,</v>
      </c>
      <c r="L17" s="64" t="str">
        <f t="shared" si="22"/>
        <v>25:,,</v>
      </c>
      <c r="M17" s="55"/>
      <c r="N17" s="56"/>
      <c r="O17" s="55" t="s">
        <v>6</v>
      </c>
      <c r="P17" s="56" t="str">
        <f t="shared" si="23"/>
        <v>25:,</v>
      </c>
      <c r="Q17" s="56" t="str">
        <f>CONCATENATE($P17,$D17,",")</f>
        <v>25:,,</v>
      </c>
      <c r="R17" s="57"/>
      <c r="S17" s="58"/>
      <c r="T17" s="57" t="s">
        <v>2</v>
      </c>
      <c r="X17" s="59" t="str">
        <f t="shared" si="24"/>
        <v>&gt;&gt;&gt;&gt;&gt;11:#,12:#,13:#,14:#,15:#,16:####,17:##,18:#,19:#,20:#,21:#,22:#,23:#,24:,25:,</v>
      </c>
      <c r="Y17" s="59" t="str">
        <f t="shared" si="25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</v>
      </c>
      <c r="Z17" s="60" t="str">
        <f t="shared" si="26"/>
        <v>&lt;&lt;&lt;&lt;&lt;</v>
      </c>
      <c r="AA17" s="60" t="str">
        <f t="shared" si="27"/>
        <v/>
      </c>
      <c r="AB17" s="61" t="s">
        <v>49</v>
      </c>
      <c r="AC17" s="60" t="str">
        <f t="shared" si="28"/>
        <v>&gt;&gt;&gt;&gt;&gt;11:#,12:#,13:#,14:#,15:#,16:####,17:##,18:#,19:#,20:#,21:#,22:#,23:#,24:,25:,</v>
      </c>
      <c r="AD17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</v>
      </c>
      <c r="AE17" s="61" t="str">
        <f t="shared" si="30"/>
        <v>&lt;&lt;&lt;&lt;&lt;</v>
      </c>
      <c r="AF17" s="61" t="str">
        <f t="shared" si="31"/>
        <v/>
      </c>
      <c r="AG17" s="61" t="s">
        <v>49</v>
      </c>
      <c r="AH17" s="61" t="str">
        <f t="shared" si="32"/>
        <v>&gt;&gt;&gt;&gt;&gt;23:#,24:,25:,</v>
      </c>
      <c r="AI17" s="61" t="str">
        <f t="shared" si="33"/>
        <v>23:#,Light Inky,24:,,25:,,</v>
      </c>
      <c r="AJ17" s="51" t="str">
        <f t="shared" si="34"/>
        <v>&lt;&lt;&lt;&lt;&lt;</v>
      </c>
      <c r="AK17" s="51" t="str">
        <f t="shared" si="35"/>
        <v/>
      </c>
      <c r="AL17" s="61" t="s">
        <v>49</v>
      </c>
    </row>
    <row r="18" spans="1:38" s="51" customFormat="1" ht="15.75" customHeight="1" x14ac:dyDescent="0.25">
      <c r="A18" s="51">
        <v>16</v>
      </c>
      <c r="B18" s="51">
        <v>26</v>
      </c>
      <c r="C18" s="66"/>
      <c r="D18" s="65"/>
      <c r="E18" s="62" t="s">
        <v>7</v>
      </c>
      <c r="F18" s="53" t="str">
        <f t="shared" si="19"/>
        <v>26:,</v>
      </c>
      <c r="G18" s="63" t="str">
        <f t="shared" si="20"/>
        <v>26:,,</v>
      </c>
      <c r="H18" s="54"/>
      <c r="I18" s="54"/>
      <c r="J18" s="54" t="s">
        <v>8</v>
      </c>
      <c r="K18" s="54" t="str">
        <f t="shared" si="21"/>
        <v>26:,</v>
      </c>
      <c r="L18" s="64" t="str">
        <f t="shared" si="22"/>
        <v>26:,,</v>
      </c>
      <c r="M18" s="55"/>
      <c r="N18" s="56"/>
      <c r="O18" s="55" t="s">
        <v>6</v>
      </c>
      <c r="P18" s="56" t="str">
        <f t="shared" si="23"/>
        <v>26:,</v>
      </c>
      <c r="Q18" s="56" t="str">
        <f>CONCATENATE($P18,$D18,",")</f>
        <v>26:,,</v>
      </c>
      <c r="R18" s="57"/>
      <c r="S18" s="58"/>
      <c r="T18" s="57" t="s">
        <v>2</v>
      </c>
      <c r="X18" s="59" t="str">
        <f t="shared" si="24"/>
        <v>&gt;&gt;&gt;&gt;&gt;11:#,12:#,13:#,14:#,15:#,16:####,17:##,18:#,19:#,20:#,21:#,22:#,23:#,24:,25:,26:,</v>
      </c>
      <c r="Y18" s="59" t="str">
        <f t="shared" si="25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</v>
      </c>
      <c r="Z18" s="60" t="str">
        <f t="shared" si="26"/>
        <v>&lt;&lt;&lt;&lt;&lt;</v>
      </c>
      <c r="AA18" s="60" t="str">
        <f t="shared" si="27"/>
        <v/>
      </c>
      <c r="AB18" s="61" t="s">
        <v>49</v>
      </c>
      <c r="AC18" s="60" t="str">
        <f t="shared" si="28"/>
        <v>&gt;&gt;&gt;&gt;&gt;11:#,12:#,13:#,14:#,15:#,16:####,17:##,18:#,19:#,20:#,21:#,22:#,23:#,24:,25:,26:,</v>
      </c>
      <c r="AD18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</v>
      </c>
      <c r="AE18" s="61" t="str">
        <f t="shared" si="30"/>
        <v>&lt;&lt;&lt;&lt;&lt;</v>
      </c>
      <c r="AF18" s="61" t="str">
        <f t="shared" si="31"/>
        <v/>
      </c>
      <c r="AG18" s="61" t="s">
        <v>49</v>
      </c>
      <c r="AH18" s="61" t="str">
        <f t="shared" si="32"/>
        <v>&gt;&gt;&gt;&gt;&gt;23:#,24:,25:,26:,</v>
      </c>
      <c r="AI18" s="61" t="str">
        <f t="shared" si="33"/>
        <v>23:#,Light Inky,24:,,25:,,26:,,</v>
      </c>
      <c r="AJ18" s="51" t="str">
        <f t="shared" si="34"/>
        <v>&lt;&lt;&lt;&lt;&lt;</v>
      </c>
      <c r="AK18" s="51" t="str">
        <f t="shared" si="35"/>
        <v/>
      </c>
      <c r="AL18" s="61" t="s">
        <v>49</v>
      </c>
    </row>
    <row r="19" spans="1:38" s="51" customFormat="1" ht="15.75" customHeight="1" x14ac:dyDescent="0.25">
      <c r="A19" s="51">
        <v>17</v>
      </c>
      <c r="B19" s="51">
        <v>27</v>
      </c>
      <c r="C19" s="65"/>
      <c r="D19" s="65"/>
      <c r="E19" s="62" t="s">
        <v>7</v>
      </c>
      <c r="F19" s="53" t="str">
        <f t="shared" si="19"/>
        <v>27:,</v>
      </c>
      <c r="G19" s="63" t="str">
        <f t="shared" si="20"/>
        <v>27:,,</v>
      </c>
      <c r="H19" s="54"/>
      <c r="I19" s="54"/>
      <c r="J19" s="54" t="s">
        <v>2</v>
      </c>
      <c r="K19" s="54"/>
      <c r="L19" s="54"/>
      <c r="M19" s="55"/>
      <c r="N19" s="56"/>
      <c r="O19" s="55" t="s">
        <v>1</v>
      </c>
      <c r="P19" s="56"/>
      <c r="Q19" s="56"/>
      <c r="R19" s="57"/>
      <c r="S19" s="58"/>
      <c r="T19" s="57" t="s">
        <v>1</v>
      </c>
      <c r="X19" s="59" t="str">
        <f t="shared" ref="X19:X36" si="36">CONCATENATE(X18,F19)</f>
        <v>&gt;&gt;&gt;&gt;&gt;11:#,12:#,13:#,14:#,15:#,16:####,17:##,18:#,19:#,20:#,21:#,22:#,23:#,24:,25:,26:,27:,</v>
      </c>
      <c r="Y19" s="59" t="str">
        <f t="shared" si="25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</v>
      </c>
      <c r="Z19" s="60" t="str">
        <f t="shared" si="26"/>
        <v>&lt;&lt;&lt;&lt;&lt;</v>
      </c>
      <c r="AA19" s="60" t="str">
        <f t="shared" si="27"/>
        <v/>
      </c>
      <c r="AB19" s="61" t="s">
        <v>49</v>
      </c>
      <c r="AC19" s="60" t="str">
        <f t="shared" si="28"/>
        <v>&gt;&gt;&gt;&gt;&gt;11:#,12:#,13:#,14:#,15:#,16:####,17:##,18:#,19:#,20:#,21:#,22:#,23:#,24:,25:,26:,</v>
      </c>
      <c r="AD19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</v>
      </c>
      <c r="AE19" s="61" t="str">
        <f t="shared" si="30"/>
        <v>&lt;&lt;&lt;&lt;&lt;</v>
      </c>
      <c r="AF19" s="61" t="str">
        <f t="shared" si="31"/>
        <v/>
      </c>
      <c r="AG19" s="61" t="s">
        <v>49</v>
      </c>
      <c r="AH19" s="61" t="str">
        <f t="shared" si="32"/>
        <v>&gt;&gt;&gt;&gt;&gt;23:#,24:,25:,26:,</v>
      </c>
      <c r="AI19" s="61" t="str">
        <f t="shared" si="33"/>
        <v>23:#,Light Inky,24:,,25:,,26:,,</v>
      </c>
      <c r="AJ19" s="51" t="str">
        <f t="shared" si="34"/>
        <v>&lt;&lt;&lt;&lt;&lt;</v>
      </c>
      <c r="AK19" s="51" t="str">
        <f t="shared" si="35"/>
        <v/>
      </c>
      <c r="AL19" s="61" t="s">
        <v>49</v>
      </c>
    </row>
    <row r="20" spans="1:38" s="51" customFormat="1" ht="15.75" customHeight="1" x14ac:dyDescent="0.25">
      <c r="A20" s="51">
        <v>18</v>
      </c>
      <c r="B20" s="51">
        <v>28</v>
      </c>
      <c r="C20" s="65"/>
      <c r="D20" s="65"/>
      <c r="E20" s="62" t="s">
        <v>7</v>
      </c>
      <c r="F20" s="53" t="str">
        <f t="shared" si="19"/>
        <v>28:,</v>
      </c>
      <c r="G20" s="63" t="str">
        <f t="shared" si="20"/>
        <v>28:,,</v>
      </c>
      <c r="H20" s="54"/>
      <c r="I20" s="54"/>
      <c r="J20" s="54" t="s">
        <v>2</v>
      </c>
      <c r="K20" s="54"/>
      <c r="L20" s="54"/>
      <c r="M20" s="55"/>
      <c r="N20" s="56"/>
      <c r="O20" s="55" t="s">
        <v>1</v>
      </c>
      <c r="P20" s="56"/>
      <c r="Q20" s="56"/>
      <c r="R20" s="57"/>
      <c r="S20" s="58"/>
      <c r="T20" s="57" t="s">
        <v>1</v>
      </c>
      <c r="X20" s="59" t="str">
        <f t="shared" si="36"/>
        <v>&gt;&gt;&gt;&gt;&gt;11:#,12:#,13:#,14:#,15:#,16:####,17:##,18:#,19:#,20:#,21:#,22:#,23:#,24:,25:,26:,27:,28:,</v>
      </c>
      <c r="Y20" s="59" t="str">
        <f t="shared" si="25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</v>
      </c>
      <c r="Z20" s="60" t="str">
        <f t="shared" si="26"/>
        <v>&lt;&lt;&lt;&lt;&lt;</v>
      </c>
      <c r="AA20" s="60" t="str">
        <f t="shared" si="27"/>
        <v/>
      </c>
      <c r="AB20" s="61" t="s">
        <v>49</v>
      </c>
      <c r="AC20" s="60" t="str">
        <f t="shared" si="28"/>
        <v>&gt;&gt;&gt;&gt;&gt;11:#,12:#,13:#,14:#,15:#,16:####,17:##,18:#,19:#,20:#,21:#,22:#,23:#,24:,25:,26:,</v>
      </c>
      <c r="AD20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</v>
      </c>
      <c r="AE20" s="61" t="str">
        <f t="shared" si="30"/>
        <v>&lt;&lt;&lt;&lt;&lt;</v>
      </c>
      <c r="AF20" s="61" t="str">
        <f t="shared" si="31"/>
        <v/>
      </c>
      <c r="AG20" s="61" t="s">
        <v>49</v>
      </c>
      <c r="AH20" s="61" t="str">
        <f t="shared" si="32"/>
        <v>&gt;&gt;&gt;&gt;&gt;23:#,24:,25:,26:,</v>
      </c>
      <c r="AI20" s="61" t="str">
        <f t="shared" si="33"/>
        <v>23:#,Light Inky,24:,,25:,,26:,,</v>
      </c>
      <c r="AJ20" s="51" t="str">
        <f t="shared" si="34"/>
        <v>&lt;&lt;&lt;&lt;&lt;</v>
      </c>
      <c r="AK20" s="51" t="str">
        <f t="shared" si="35"/>
        <v/>
      </c>
      <c r="AL20" s="61" t="s">
        <v>49</v>
      </c>
    </row>
    <row r="21" spans="1:38" s="51" customFormat="1" ht="15.75" customHeight="1" x14ac:dyDescent="0.25">
      <c r="A21" s="51">
        <v>19</v>
      </c>
      <c r="B21" s="51">
        <v>29</v>
      </c>
      <c r="C21" s="65"/>
      <c r="D21" s="65"/>
      <c r="E21" s="62" t="s">
        <v>7</v>
      </c>
      <c r="F21" s="53" t="str">
        <f>CONCATENATE($B21,":",$C21,",")</f>
        <v>29:,</v>
      </c>
      <c r="G21" s="63" t="str">
        <f t="shared" si="20"/>
        <v>29:,,</v>
      </c>
      <c r="H21" s="54"/>
      <c r="I21" s="54"/>
      <c r="J21" s="54" t="s">
        <v>2</v>
      </c>
      <c r="K21" s="54"/>
      <c r="L21" s="54"/>
      <c r="M21" s="55"/>
      <c r="N21" s="56"/>
      <c r="O21" s="55" t="s">
        <v>1</v>
      </c>
      <c r="P21" s="56"/>
      <c r="Q21" s="56"/>
      <c r="R21" s="57"/>
      <c r="S21" s="58"/>
      <c r="T21" s="57" t="s">
        <v>1</v>
      </c>
      <c r="X21" s="59" t="str">
        <f t="shared" si="36"/>
        <v>&gt;&gt;&gt;&gt;&gt;11:#,12:#,13:#,14:#,15:#,16:####,17:##,18:#,19:#,20:#,21:#,22:#,23:#,24:,25:,26:,27:,28:,29:,</v>
      </c>
      <c r="Y21" s="59" t="str">
        <f t="shared" si="25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</v>
      </c>
      <c r="Z21" s="60" t="str">
        <f t="shared" si="26"/>
        <v>&lt;&lt;&lt;&lt;&lt;</v>
      </c>
      <c r="AA21" s="60" t="str">
        <f t="shared" si="27"/>
        <v/>
      </c>
      <c r="AB21" s="61" t="s">
        <v>49</v>
      </c>
      <c r="AC21" s="60" t="str">
        <f t="shared" si="28"/>
        <v>&gt;&gt;&gt;&gt;&gt;11:#,12:#,13:#,14:#,15:#,16:####,17:##,18:#,19:#,20:#,21:#,22:#,23:#,24:,25:,26:,</v>
      </c>
      <c r="AD21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</v>
      </c>
      <c r="AE21" s="61" t="str">
        <f t="shared" si="30"/>
        <v>&lt;&lt;&lt;&lt;&lt;</v>
      </c>
      <c r="AF21" s="61" t="str">
        <f t="shared" si="31"/>
        <v/>
      </c>
      <c r="AG21" s="61" t="s">
        <v>49</v>
      </c>
      <c r="AH21" s="61" t="str">
        <f t="shared" si="32"/>
        <v>&gt;&gt;&gt;&gt;&gt;23:#,24:,25:,26:,</v>
      </c>
      <c r="AI21" s="61" t="str">
        <f t="shared" si="33"/>
        <v>23:#,Light Inky,24:,,25:,,26:,,</v>
      </c>
      <c r="AJ21" s="51" t="str">
        <f t="shared" si="34"/>
        <v>&lt;&lt;&lt;&lt;&lt;</v>
      </c>
      <c r="AK21" s="51" t="str">
        <f t="shared" si="35"/>
        <v/>
      </c>
      <c r="AL21" s="61" t="s">
        <v>49</v>
      </c>
    </row>
    <row r="22" spans="1:38" s="51" customFormat="1" ht="15.75" customHeight="1" x14ac:dyDescent="0.25">
      <c r="A22" s="51">
        <v>20</v>
      </c>
      <c r="B22" s="51">
        <v>30</v>
      </c>
      <c r="C22" s="65"/>
      <c r="D22" s="65"/>
      <c r="E22" s="62" t="s">
        <v>7</v>
      </c>
      <c r="F22" s="53" t="str">
        <f>CONCATENATE($B22,":",$C22,",")</f>
        <v>30:,</v>
      </c>
      <c r="G22" s="63" t="str">
        <f t="shared" si="20"/>
        <v>30:,,</v>
      </c>
      <c r="H22" s="54"/>
      <c r="I22" s="54"/>
      <c r="J22" s="54" t="s">
        <v>2</v>
      </c>
      <c r="K22" s="54"/>
      <c r="L22" s="54"/>
      <c r="M22" s="55"/>
      <c r="N22" s="56"/>
      <c r="O22" s="55" t="s">
        <v>1</v>
      </c>
      <c r="P22" s="56"/>
      <c r="Q22" s="56"/>
      <c r="R22" s="57"/>
      <c r="S22" s="58"/>
      <c r="T22" s="57" t="s">
        <v>1</v>
      </c>
      <c r="X22" s="59" t="str">
        <f t="shared" si="36"/>
        <v>&gt;&gt;&gt;&gt;&gt;11:#,12:#,13:#,14:#,15:#,16:####,17:##,18:#,19:#,20:#,21:#,22:#,23:#,24:,25:,26:,27:,28:,29:,30:,</v>
      </c>
      <c r="Y22" s="59" t="str">
        <f t="shared" si="25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</v>
      </c>
      <c r="Z22" s="60" t="str">
        <f t="shared" si="26"/>
        <v>&lt;&lt;&lt;&lt;&lt;</v>
      </c>
      <c r="AA22" s="60" t="str">
        <f t="shared" si="27"/>
        <v/>
      </c>
      <c r="AB22" s="61" t="s">
        <v>49</v>
      </c>
      <c r="AC22" s="60" t="str">
        <f t="shared" si="28"/>
        <v>&gt;&gt;&gt;&gt;&gt;11:#,12:#,13:#,14:#,15:#,16:####,17:##,18:#,19:#,20:#,21:#,22:#,23:#,24:,25:,26:,</v>
      </c>
      <c r="AD22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</v>
      </c>
      <c r="AE22" s="61" t="str">
        <f t="shared" si="30"/>
        <v>&lt;&lt;&lt;&lt;&lt;</v>
      </c>
      <c r="AF22" s="61" t="str">
        <f t="shared" si="31"/>
        <v/>
      </c>
      <c r="AG22" s="61" t="s">
        <v>49</v>
      </c>
      <c r="AH22" s="61" t="str">
        <f t="shared" si="32"/>
        <v>&gt;&gt;&gt;&gt;&gt;23:#,24:,25:,26:,</v>
      </c>
      <c r="AI22" s="61" t="str">
        <f t="shared" si="33"/>
        <v>23:#,Light Inky,24:,,25:,,26:,,</v>
      </c>
      <c r="AJ22" s="51" t="str">
        <f t="shared" si="34"/>
        <v>&lt;&lt;&lt;&lt;&lt;</v>
      </c>
      <c r="AK22" s="51" t="str">
        <f t="shared" si="35"/>
        <v/>
      </c>
      <c r="AL22" s="61" t="s">
        <v>49</v>
      </c>
    </row>
    <row r="23" spans="1:38" s="51" customFormat="1" ht="15.75" customHeight="1" x14ac:dyDescent="0.25">
      <c r="A23" s="51">
        <v>21</v>
      </c>
      <c r="B23" s="51">
        <v>31</v>
      </c>
      <c r="C23" s="66"/>
      <c r="D23" s="65"/>
      <c r="E23" s="62" t="s">
        <v>7</v>
      </c>
      <c r="F23" s="53" t="str">
        <f>CONCATENATE($B23,":",$C23,",")</f>
        <v>31:,</v>
      </c>
      <c r="G23" s="63" t="str">
        <f t="shared" si="20"/>
        <v>31:,,</v>
      </c>
      <c r="H23" s="54"/>
      <c r="I23" s="54"/>
      <c r="J23" s="54" t="s">
        <v>8</v>
      </c>
      <c r="K23" s="54" t="str">
        <f>CONCATENATE($B23,":",$C23,",")</f>
        <v>31:,</v>
      </c>
      <c r="L23" s="64" t="str">
        <f>CONCATENATE($K23,$D23,",")</f>
        <v>31:,,</v>
      </c>
      <c r="M23" s="55"/>
      <c r="N23" s="56"/>
      <c r="O23" s="55" t="s">
        <v>2</v>
      </c>
      <c r="P23" s="56"/>
      <c r="Q23" s="56"/>
      <c r="R23" s="57"/>
      <c r="S23" s="58"/>
      <c r="T23" s="57" t="s">
        <v>1</v>
      </c>
      <c r="X23" s="59" t="str">
        <f t="shared" si="36"/>
        <v>&gt;&gt;&gt;&gt;&gt;11:#,12:#,13:#,14:#,15:#,16:####,17:##,18:#,19:#,20:#,21:#,22:#,23:#,24:,25:,26:,27:,28:,29:,30:,31:,</v>
      </c>
      <c r="Y23" s="59" t="str">
        <f t="shared" si="25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</v>
      </c>
      <c r="Z23" s="60" t="str">
        <f t="shared" si="26"/>
        <v>&lt;&lt;&lt;&lt;&lt;</v>
      </c>
      <c r="AA23" s="60" t="str">
        <f t="shared" si="27"/>
        <v/>
      </c>
      <c r="AB23" s="61" t="s">
        <v>49</v>
      </c>
      <c r="AC23" s="60" t="str">
        <f t="shared" si="28"/>
        <v>&gt;&gt;&gt;&gt;&gt;11:#,12:#,13:#,14:#,15:#,16:####,17:##,18:#,19:#,20:#,21:#,22:#,23:#,24:,25:,26:,31:,</v>
      </c>
      <c r="AD23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</v>
      </c>
      <c r="AE23" s="61" t="str">
        <f t="shared" si="30"/>
        <v>&lt;&lt;&lt;&lt;&lt;</v>
      </c>
      <c r="AF23" s="61" t="str">
        <f t="shared" si="31"/>
        <v/>
      </c>
      <c r="AG23" s="61" t="s">
        <v>49</v>
      </c>
      <c r="AH23" s="61" t="str">
        <f t="shared" si="32"/>
        <v>&gt;&gt;&gt;&gt;&gt;23:#,24:,25:,26:,</v>
      </c>
      <c r="AI23" s="61" t="str">
        <f t="shared" si="33"/>
        <v>23:#,Light Inky,24:,,25:,,26:,,</v>
      </c>
      <c r="AJ23" s="51" t="str">
        <f t="shared" si="34"/>
        <v>&lt;&lt;&lt;&lt;&lt;</v>
      </c>
      <c r="AK23" s="51" t="str">
        <f t="shared" si="35"/>
        <v/>
      </c>
      <c r="AL23" s="61" t="s">
        <v>49</v>
      </c>
    </row>
    <row r="24" spans="1:38" s="51" customFormat="1" ht="15.75" customHeight="1" x14ac:dyDescent="0.25">
      <c r="A24" s="51">
        <v>22</v>
      </c>
      <c r="B24" s="51">
        <v>32</v>
      </c>
      <c r="C24" s="65"/>
      <c r="D24" s="65"/>
      <c r="E24" s="62" t="s">
        <v>7</v>
      </c>
      <c r="F24" s="53" t="str">
        <f>CONCATENATE($B24,":",$C24,",")</f>
        <v>32:,</v>
      </c>
      <c r="G24" s="63" t="str">
        <f t="shared" si="20"/>
        <v>32:,,</v>
      </c>
      <c r="H24" s="54"/>
      <c r="I24" s="54"/>
      <c r="J24" s="54" t="s">
        <v>8</v>
      </c>
      <c r="K24" s="54" t="str">
        <f>CONCATENATE($B24,":",$C24,",")</f>
        <v>32:,</v>
      </c>
      <c r="L24" s="64" t="str">
        <f>CONCATENATE($K24,$D24,",")</f>
        <v>32:,,</v>
      </c>
      <c r="M24" s="55"/>
      <c r="N24" s="56"/>
      <c r="O24" s="55" t="s">
        <v>6</v>
      </c>
      <c r="P24" s="56" t="str">
        <f t="shared" ref="P24" si="37">CONCATENATE(B24,":",C24,",")</f>
        <v>32:,</v>
      </c>
      <c r="Q24" s="67" t="str">
        <f>CONCATENATE($P24,$D24,",")</f>
        <v>32:,,</v>
      </c>
      <c r="R24" s="58"/>
      <c r="S24" s="58"/>
      <c r="T24" s="57" t="s">
        <v>1</v>
      </c>
      <c r="X24" s="59" t="str">
        <f>CONCATENATE(X23,F24)</f>
        <v>&gt;&gt;&gt;&gt;&gt;11:#,12:#,13:#,14:#,15:#,16:####,17:##,18:#,19:#,20:#,21:#,22:#,23:#,24:,25:,26:,27:,28:,29:,30:,31:,32:,</v>
      </c>
      <c r="Y24" s="59" t="str">
        <f>CONCATENATE(Y23,G24)</f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24" s="60" t="str">
        <f>CONCATENATE(Z23,H24)</f>
        <v>&lt;&lt;&lt;&lt;&lt;</v>
      </c>
      <c r="AA24" s="60" t="str">
        <f>CONCATENATE(AA23,I24)</f>
        <v/>
      </c>
      <c r="AB24" s="61" t="s">
        <v>49</v>
      </c>
      <c r="AC24" s="60" t="str">
        <f>CONCATENATE(AC23,K24)</f>
        <v>&gt;&gt;&gt;&gt;&gt;11:#,12:#,13:#,14:#,15:#,16:####,17:##,18:#,19:#,20:#,21:#,22:#,23:#,24:,25:,26:,31:,32:,</v>
      </c>
      <c r="AD24" s="60" t="str">
        <f>CONCATENATE(AD23,L24)</f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24" s="61" t="str">
        <f>CONCATENATE(AE23,M24)</f>
        <v>&lt;&lt;&lt;&lt;&lt;</v>
      </c>
      <c r="AF24" s="61" t="str">
        <f>CONCATENATE(AF23,N24)</f>
        <v/>
      </c>
      <c r="AG24" s="61" t="s">
        <v>49</v>
      </c>
      <c r="AH24" s="61" t="str">
        <f>CONCATENATE(AH23,P24)</f>
        <v>&gt;&gt;&gt;&gt;&gt;23:#,24:,25:,26:,32:,</v>
      </c>
      <c r="AI24" s="61" t="str">
        <f>CONCATENATE(AI23,Q24)</f>
        <v>23:#,Light Inky,24:,,25:,,26:,,32:,,</v>
      </c>
      <c r="AJ24" s="51" t="str">
        <f>CONCATENATE(AJ23,R24)</f>
        <v>&lt;&lt;&lt;&lt;&lt;</v>
      </c>
      <c r="AK24" s="51" t="str">
        <f>CONCATENATE(AK23,S24)</f>
        <v/>
      </c>
      <c r="AL24" s="61" t="s">
        <v>49</v>
      </c>
    </row>
    <row r="25" spans="1:38" ht="15.75" customHeight="1" x14ac:dyDescent="0.25">
      <c r="A25">
        <v>23</v>
      </c>
      <c r="B25">
        <v>33</v>
      </c>
      <c r="C25" s="7"/>
      <c r="D25" s="3" t="s">
        <v>34</v>
      </c>
      <c r="E25" s="2" t="s">
        <v>38</v>
      </c>
      <c r="F25" s="21"/>
      <c r="G25" s="35"/>
      <c r="H25" s="20"/>
      <c r="I25" s="34"/>
      <c r="J25" s="4" t="s">
        <v>36</v>
      </c>
      <c r="K25" s="34"/>
      <c r="L25" s="34"/>
      <c r="M25" s="13"/>
      <c r="N25" s="32"/>
      <c r="O25" s="1" t="s">
        <v>35</v>
      </c>
      <c r="P25" s="33"/>
      <c r="Q25" s="33"/>
      <c r="R25" s="6"/>
      <c r="S25" s="6"/>
      <c r="T25" s="5" t="s">
        <v>37</v>
      </c>
      <c r="X25" s="22" t="str">
        <f t="shared" si="36"/>
        <v>&gt;&gt;&gt;&gt;&gt;11:#,12:#,13:#,14:#,15:#,16:####,17:##,18:#,19:#,20:#,21:#,22:#,23:#,24:,25:,26:,27:,28:,29:,30:,31:,32:,</v>
      </c>
      <c r="Y25" s="22" t="str">
        <f t="shared" si="25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25" s="37" t="str">
        <f t="shared" si="26"/>
        <v>&lt;&lt;&lt;&lt;&lt;</v>
      </c>
      <c r="AA25" s="37" t="str">
        <f t="shared" si="27"/>
        <v/>
      </c>
      <c r="AB25" s="36" t="s">
        <v>49</v>
      </c>
      <c r="AC25" s="37" t="str">
        <f t="shared" si="28"/>
        <v>&gt;&gt;&gt;&gt;&gt;11:#,12:#,13:#,14:#,15:#,16:####,17:##,18:#,19:#,20:#,21:#,22:#,23:#,24:,25:,26:,31:,32:,</v>
      </c>
      <c r="AD25" s="37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25" s="18" t="str">
        <f t="shared" si="30"/>
        <v>&lt;&lt;&lt;&lt;&lt;</v>
      </c>
      <c r="AF25" s="18" t="str">
        <f t="shared" si="31"/>
        <v/>
      </c>
      <c r="AG25" s="36" t="s">
        <v>49</v>
      </c>
      <c r="AH25" s="18" t="str">
        <f t="shared" si="32"/>
        <v>&gt;&gt;&gt;&gt;&gt;23:#,24:,25:,26:,32:,</v>
      </c>
      <c r="AI25" s="18" t="str">
        <f t="shared" si="33"/>
        <v>23:#,Light Inky,24:,,25:,,26:,,32:,,</v>
      </c>
      <c r="AJ25" t="str">
        <f t="shared" si="34"/>
        <v>&lt;&lt;&lt;&lt;&lt;</v>
      </c>
      <c r="AK25" t="str">
        <f t="shared" si="35"/>
        <v/>
      </c>
      <c r="AL25" s="36" t="s">
        <v>49</v>
      </c>
    </row>
    <row r="26" spans="1:38" s="51" customFormat="1" ht="15.75" customHeight="1" x14ac:dyDescent="0.25">
      <c r="A26" s="51">
        <v>24</v>
      </c>
      <c r="B26" s="51">
        <v>34</v>
      </c>
      <c r="C26" s="68" t="s">
        <v>33</v>
      </c>
      <c r="D26" s="52" t="s">
        <v>9</v>
      </c>
      <c r="E26" s="53" t="s">
        <v>10</v>
      </c>
      <c r="F26" s="53"/>
      <c r="G26" s="53"/>
      <c r="H26" s="54" t="str">
        <f t="shared" ref="H26:H42" si="38">CONCATENATE($B26,":",$C26,",")</f>
        <v>34:#,</v>
      </c>
      <c r="I26" s="64" t="str">
        <f>CONCATENATE($H26,$D26,",")</f>
        <v>34:#,Shop door status,</v>
      </c>
      <c r="J26" s="69" t="s">
        <v>11</v>
      </c>
      <c r="K26" s="54"/>
      <c r="L26" s="54"/>
      <c r="M26" s="55"/>
      <c r="N26" s="56"/>
      <c r="O26" s="55" t="s">
        <v>1</v>
      </c>
      <c r="P26" s="56"/>
      <c r="Q26" s="56"/>
      <c r="R26" s="57"/>
      <c r="S26" s="58"/>
      <c r="T26" s="57" t="s">
        <v>1</v>
      </c>
      <c r="X26" s="59" t="str">
        <f t="shared" si="36"/>
        <v>&gt;&gt;&gt;&gt;&gt;11:#,12:#,13:#,14:#,15:#,16:####,17:##,18:#,19:#,20:#,21:#,22:#,23:#,24:,25:,26:,27:,28:,29:,30:,31:,32:,</v>
      </c>
      <c r="Y26" s="59" t="str">
        <f>CONCATENATE(Y25,G26)</f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26" s="60" t="str">
        <f t="shared" si="26"/>
        <v>&lt;&lt;&lt;&lt;&lt;34:#,</v>
      </c>
      <c r="AA26" s="60" t="str">
        <f t="shared" si="27"/>
        <v>34:#,Shop door status,</v>
      </c>
      <c r="AB26" s="61" t="s">
        <v>49</v>
      </c>
      <c r="AC26" s="60" t="str">
        <f t="shared" si="28"/>
        <v>&gt;&gt;&gt;&gt;&gt;11:#,12:#,13:#,14:#,15:#,16:####,17:##,18:#,19:#,20:#,21:#,22:#,23:#,24:,25:,26:,31:,32:,</v>
      </c>
      <c r="AD26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26" s="61" t="str">
        <f t="shared" si="30"/>
        <v>&lt;&lt;&lt;&lt;&lt;</v>
      </c>
      <c r="AF26" s="61" t="str">
        <f t="shared" si="31"/>
        <v/>
      </c>
      <c r="AG26" s="61" t="s">
        <v>49</v>
      </c>
      <c r="AH26" s="61" t="str">
        <f t="shared" si="32"/>
        <v>&gt;&gt;&gt;&gt;&gt;23:#,24:,25:,26:,32:,</v>
      </c>
      <c r="AI26" s="61" t="str">
        <f t="shared" si="33"/>
        <v>23:#,Light Inky,24:,,25:,,26:,,32:,,</v>
      </c>
      <c r="AJ26" s="51" t="str">
        <f t="shared" si="34"/>
        <v>&lt;&lt;&lt;&lt;&lt;</v>
      </c>
      <c r="AK26" s="51" t="str">
        <f t="shared" si="35"/>
        <v/>
      </c>
      <c r="AL26" s="61" t="s">
        <v>49</v>
      </c>
    </row>
    <row r="27" spans="1:38" s="51" customFormat="1" ht="15.75" customHeight="1" x14ac:dyDescent="0.25">
      <c r="A27" s="51">
        <v>25</v>
      </c>
      <c r="B27" s="51">
        <v>35</v>
      </c>
      <c r="C27" s="68" t="s">
        <v>33</v>
      </c>
      <c r="D27" s="52" t="s">
        <v>12</v>
      </c>
      <c r="E27" s="53" t="s">
        <v>10</v>
      </c>
      <c r="F27" s="53"/>
      <c r="G27" s="53"/>
      <c r="H27" s="54" t="str">
        <f t="shared" si="38"/>
        <v>35:#,</v>
      </c>
      <c r="I27" s="64" t="str">
        <f t="shared" ref="I27:I42" si="39">CONCATENATE($H27,$D27,",")</f>
        <v>35:#,Shop deadbolt status,</v>
      </c>
      <c r="J27" s="69" t="s">
        <v>11</v>
      </c>
      <c r="K27" s="54"/>
      <c r="L27" s="54"/>
      <c r="M27" s="55"/>
      <c r="N27" s="56"/>
      <c r="O27" s="55" t="s">
        <v>1</v>
      </c>
      <c r="P27" s="56"/>
      <c r="Q27" s="56"/>
      <c r="R27" s="57"/>
      <c r="S27" s="58"/>
      <c r="T27" s="57" t="s">
        <v>1</v>
      </c>
      <c r="X27" s="59" t="str">
        <f t="shared" si="36"/>
        <v>&gt;&gt;&gt;&gt;&gt;11:#,12:#,13:#,14:#,15:#,16:####,17:##,18:#,19:#,20:#,21:#,22:#,23:#,24:,25:,26:,27:,28:,29:,30:,31:,32:,</v>
      </c>
      <c r="Y27" s="59" t="str">
        <f t="shared" ref="Y27:Y44" si="40">CONCATENATE(Y26,G27)</f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27" s="60" t="str">
        <f t="shared" si="26"/>
        <v>&lt;&lt;&lt;&lt;&lt;34:#,35:#,</v>
      </c>
      <c r="AA27" s="60" t="str">
        <f t="shared" si="27"/>
        <v>34:#,Shop door status,35:#,Shop deadbolt status,</v>
      </c>
      <c r="AB27" s="61" t="s">
        <v>49</v>
      </c>
      <c r="AC27" s="60" t="str">
        <f t="shared" si="28"/>
        <v>&gt;&gt;&gt;&gt;&gt;11:#,12:#,13:#,14:#,15:#,16:####,17:##,18:#,19:#,20:#,21:#,22:#,23:#,24:,25:,26:,31:,32:,</v>
      </c>
      <c r="AD27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27" s="61" t="str">
        <f t="shared" si="30"/>
        <v>&lt;&lt;&lt;&lt;&lt;</v>
      </c>
      <c r="AF27" s="61" t="str">
        <f t="shared" si="31"/>
        <v/>
      </c>
      <c r="AG27" s="61" t="s">
        <v>49</v>
      </c>
      <c r="AH27" s="61" t="str">
        <f t="shared" si="32"/>
        <v>&gt;&gt;&gt;&gt;&gt;23:#,24:,25:,26:,32:,</v>
      </c>
      <c r="AI27" s="61" t="str">
        <f t="shared" si="33"/>
        <v>23:#,Light Inky,24:,,25:,,26:,,32:,,</v>
      </c>
      <c r="AJ27" s="51" t="str">
        <f t="shared" si="34"/>
        <v>&lt;&lt;&lt;&lt;&lt;</v>
      </c>
      <c r="AK27" s="51" t="str">
        <f t="shared" si="35"/>
        <v/>
      </c>
      <c r="AL27" s="61" t="s">
        <v>49</v>
      </c>
    </row>
    <row r="28" spans="1:38" s="51" customFormat="1" ht="15.75" customHeight="1" x14ac:dyDescent="0.25">
      <c r="A28" s="51">
        <v>26</v>
      </c>
      <c r="B28" s="51">
        <v>36</v>
      </c>
      <c r="C28" s="68" t="s">
        <v>33</v>
      </c>
      <c r="D28" s="52" t="s">
        <v>13</v>
      </c>
      <c r="E28" s="53" t="s">
        <v>10</v>
      </c>
      <c r="F28" s="53"/>
      <c r="G28" s="53"/>
      <c r="H28" s="54" t="str">
        <f t="shared" si="38"/>
        <v>36:#,</v>
      </c>
      <c r="I28" s="64" t="str">
        <f t="shared" si="39"/>
        <v>36:#,Alarm mode,</v>
      </c>
      <c r="J28" s="69" t="s">
        <v>11</v>
      </c>
      <c r="K28" s="54"/>
      <c r="L28" s="54"/>
      <c r="M28" s="55"/>
      <c r="N28" s="56"/>
      <c r="O28" s="55" t="s">
        <v>1</v>
      </c>
      <c r="P28" s="56"/>
      <c r="Q28" s="56"/>
      <c r="R28" s="57"/>
      <c r="S28" s="58"/>
      <c r="T28" s="57" t="s">
        <v>1</v>
      </c>
      <c r="X28" s="59" t="str">
        <f t="shared" si="36"/>
        <v>&gt;&gt;&gt;&gt;&gt;11:#,12:#,13:#,14:#,15:#,16:####,17:##,18:#,19:#,20:#,21:#,22:#,23:#,24:,25:,26:,27:,28:,29:,30:,31:,32:,</v>
      </c>
      <c r="Y28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28" s="60" t="str">
        <f t="shared" si="26"/>
        <v>&lt;&lt;&lt;&lt;&lt;34:#,35:#,36:#,</v>
      </c>
      <c r="AA28" s="60" t="str">
        <f t="shared" si="27"/>
        <v>34:#,Shop door status,35:#,Shop deadbolt status,36:#,Alarm mode,</v>
      </c>
      <c r="AB28" s="61" t="s">
        <v>49</v>
      </c>
      <c r="AC28" s="60" t="str">
        <f t="shared" si="28"/>
        <v>&gt;&gt;&gt;&gt;&gt;11:#,12:#,13:#,14:#,15:#,16:####,17:##,18:#,19:#,20:#,21:#,22:#,23:#,24:,25:,26:,31:,32:,</v>
      </c>
      <c r="AD28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28" s="61" t="str">
        <f t="shared" si="30"/>
        <v>&lt;&lt;&lt;&lt;&lt;</v>
      </c>
      <c r="AF28" s="61" t="str">
        <f t="shared" si="31"/>
        <v/>
      </c>
      <c r="AG28" s="61" t="s">
        <v>49</v>
      </c>
      <c r="AH28" s="61" t="str">
        <f t="shared" si="32"/>
        <v>&gt;&gt;&gt;&gt;&gt;23:#,24:,25:,26:,32:,</v>
      </c>
      <c r="AI28" s="61" t="str">
        <f t="shared" si="33"/>
        <v>23:#,Light Inky,24:,,25:,,26:,,32:,,</v>
      </c>
      <c r="AJ28" s="51" t="str">
        <f t="shared" si="34"/>
        <v>&lt;&lt;&lt;&lt;&lt;</v>
      </c>
      <c r="AK28" s="51" t="str">
        <f t="shared" si="35"/>
        <v/>
      </c>
      <c r="AL28" s="61" t="s">
        <v>49</v>
      </c>
    </row>
    <row r="29" spans="1:38" s="51" customFormat="1" ht="15.75" customHeight="1" x14ac:dyDescent="0.25">
      <c r="A29" s="51">
        <v>27</v>
      </c>
      <c r="B29" s="51">
        <v>37</v>
      </c>
      <c r="C29" s="70" t="s">
        <v>33</v>
      </c>
      <c r="D29" s="65" t="s">
        <v>3</v>
      </c>
      <c r="E29" s="53" t="s">
        <v>10</v>
      </c>
      <c r="F29" s="53"/>
      <c r="G29" s="53"/>
      <c r="H29" s="54" t="str">
        <f t="shared" si="38"/>
        <v>37:#,</v>
      </c>
      <c r="I29" s="64" t="str">
        <f t="shared" si="39"/>
        <v>37:#,Security Level (soft, med, hard),</v>
      </c>
      <c r="J29" s="69" t="s">
        <v>11</v>
      </c>
      <c r="K29" s="54"/>
      <c r="L29" s="54"/>
      <c r="M29" s="55"/>
      <c r="N29" s="56"/>
      <c r="O29" s="55" t="s">
        <v>1</v>
      </c>
      <c r="P29" s="56"/>
      <c r="Q29" s="56"/>
      <c r="R29" s="57"/>
      <c r="S29" s="58"/>
      <c r="T29" s="57" t="s">
        <v>1</v>
      </c>
      <c r="X29" s="59" t="str">
        <f t="shared" si="36"/>
        <v>&gt;&gt;&gt;&gt;&gt;11:#,12:#,13:#,14:#,15:#,16:####,17:##,18:#,19:#,20:#,21:#,22:#,23:#,24:,25:,26:,27:,28:,29:,30:,31:,32:,</v>
      </c>
      <c r="Y29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29" s="60" t="str">
        <f t="shared" si="26"/>
        <v>&lt;&lt;&lt;&lt;&lt;34:#,35:#,36:#,37:#,</v>
      </c>
      <c r="AA29" s="60" t="str">
        <f t="shared" si="27"/>
        <v>34:#,Shop door status,35:#,Shop deadbolt status,36:#,Alarm mode,37:#,Security Level (soft, med, hard),</v>
      </c>
      <c r="AB29" s="61" t="s">
        <v>49</v>
      </c>
      <c r="AC29" s="60" t="str">
        <f t="shared" si="28"/>
        <v>&gt;&gt;&gt;&gt;&gt;11:#,12:#,13:#,14:#,15:#,16:####,17:##,18:#,19:#,20:#,21:#,22:#,23:#,24:,25:,26:,31:,32:,</v>
      </c>
      <c r="AD29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29" s="61" t="str">
        <f t="shared" si="30"/>
        <v>&lt;&lt;&lt;&lt;&lt;</v>
      </c>
      <c r="AF29" s="61" t="str">
        <f t="shared" si="31"/>
        <v/>
      </c>
      <c r="AG29" s="61" t="s">
        <v>49</v>
      </c>
      <c r="AH29" s="61" t="str">
        <f t="shared" si="32"/>
        <v>&gt;&gt;&gt;&gt;&gt;23:#,24:,25:,26:,32:,</v>
      </c>
      <c r="AI29" s="61" t="str">
        <f t="shared" si="33"/>
        <v>23:#,Light Inky,24:,,25:,,26:,,32:,,</v>
      </c>
      <c r="AJ29" s="51" t="str">
        <f t="shared" si="34"/>
        <v>&lt;&lt;&lt;&lt;&lt;</v>
      </c>
      <c r="AK29" s="51" t="str">
        <f t="shared" si="35"/>
        <v/>
      </c>
      <c r="AL29" s="61" t="s">
        <v>49</v>
      </c>
    </row>
    <row r="30" spans="1:38" s="51" customFormat="1" ht="15.75" customHeight="1" x14ac:dyDescent="0.25">
      <c r="A30" s="51">
        <v>28</v>
      </c>
      <c r="B30" s="51">
        <v>38</v>
      </c>
      <c r="C30" s="70" t="s">
        <v>33</v>
      </c>
      <c r="D30" s="65" t="s">
        <v>14</v>
      </c>
      <c r="E30" s="53" t="s">
        <v>10</v>
      </c>
      <c r="F30" s="53"/>
      <c r="G30" s="53"/>
      <c r="H30" s="54" t="str">
        <f t="shared" si="38"/>
        <v>38:#,</v>
      </c>
      <c r="I30" s="64" t="str">
        <f t="shared" si="39"/>
        <v>38:#,Manual change in alarm mode,</v>
      </c>
      <c r="J30" s="69" t="s">
        <v>15</v>
      </c>
      <c r="K30" s="54"/>
      <c r="L30" s="54"/>
      <c r="M30" s="55"/>
      <c r="N30" s="56"/>
      <c r="O30" s="55" t="s">
        <v>1</v>
      </c>
      <c r="P30" s="56"/>
      <c r="Q30" s="56"/>
      <c r="R30" s="57"/>
      <c r="S30" s="58"/>
      <c r="T30" s="57" t="s">
        <v>1</v>
      </c>
      <c r="X30" s="59" t="str">
        <f t="shared" si="36"/>
        <v>&gt;&gt;&gt;&gt;&gt;11:#,12:#,13:#,14:#,15:#,16:####,17:##,18:#,19:#,20:#,21:#,22:#,23:#,24:,25:,26:,27:,28:,29:,30:,31:,32:,</v>
      </c>
      <c r="Y30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30" s="60" t="str">
        <f t="shared" si="26"/>
        <v>&lt;&lt;&lt;&lt;&lt;34:#,35:#,36:#,37:#,38:#,</v>
      </c>
      <c r="AA30" s="60" t="str">
        <f t="shared" si="27"/>
        <v>34:#,Shop door status,35:#,Shop deadbolt status,36:#,Alarm mode,37:#,Security Level (soft, med, hard),38:#,Manual change in alarm mode,</v>
      </c>
      <c r="AB30" s="61" t="s">
        <v>49</v>
      </c>
      <c r="AC30" s="60" t="str">
        <f t="shared" si="28"/>
        <v>&gt;&gt;&gt;&gt;&gt;11:#,12:#,13:#,14:#,15:#,16:####,17:##,18:#,19:#,20:#,21:#,22:#,23:#,24:,25:,26:,31:,32:,</v>
      </c>
      <c r="AD30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30" s="61" t="str">
        <f t="shared" si="30"/>
        <v>&lt;&lt;&lt;&lt;&lt;</v>
      </c>
      <c r="AF30" s="61" t="str">
        <f t="shared" si="31"/>
        <v/>
      </c>
      <c r="AG30" s="61" t="s">
        <v>49</v>
      </c>
      <c r="AH30" s="61" t="str">
        <f t="shared" si="32"/>
        <v>&gt;&gt;&gt;&gt;&gt;23:#,24:,25:,26:,32:,</v>
      </c>
      <c r="AI30" s="61" t="str">
        <f t="shared" si="33"/>
        <v>23:#,Light Inky,24:,,25:,,26:,,32:,,</v>
      </c>
      <c r="AJ30" s="51" t="str">
        <f t="shared" si="34"/>
        <v>&lt;&lt;&lt;&lt;&lt;</v>
      </c>
      <c r="AK30" s="51" t="str">
        <f t="shared" si="35"/>
        <v/>
      </c>
      <c r="AL30" s="61" t="s">
        <v>49</v>
      </c>
    </row>
    <row r="31" spans="1:38" s="51" customFormat="1" ht="15.75" customHeight="1" x14ac:dyDescent="0.25">
      <c r="A31" s="51">
        <v>29</v>
      </c>
      <c r="B31" s="51">
        <v>39</v>
      </c>
      <c r="C31" s="70" t="s">
        <v>42</v>
      </c>
      <c r="D31" s="65" t="s">
        <v>16</v>
      </c>
      <c r="E31" s="53" t="s">
        <v>10</v>
      </c>
      <c r="F31" s="53"/>
      <c r="G31" s="53"/>
      <c r="H31" s="54" t="str">
        <f t="shared" si="38"/>
        <v>39:####,</v>
      </c>
      <c r="I31" s="64" t="str">
        <f t="shared" si="39"/>
        <v>39:####,Shop Brightness (0 to ####),</v>
      </c>
      <c r="J31" s="69" t="s">
        <v>15</v>
      </c>
      <c r="K31" s="54"/>
      <c r="L31" s="54"/>
      <c r="M31" s="55" t="str">
        <f t="shared" ref="M31:M44" si="41">CONCATENATE($B31,":",$C31,",")</f>
        <v>39:####,</v>
      </c>
      <c r="N31" s="67" t="str">
        <f t="shared" ref="N31:N44" si="42">CONCATENATE($B31,":",$D31,",")</f>
        <v>39:Shop Brightness (0 to ####),</v>
      </c>
      <c r="O31" s="71" t="s">
        <v>17</v>
      </c>
      <c r="P31" s="56"/>
      <c r="Q31" s="56"/>
      <c r="R31" s="58" t="str">
        <f>CONCATENATE($B31,":",$C31,",")</f>
        <v>39:####,</v>
      </c>
      <c r="S31" s="58" t="str">
        <f>CONCATENATE($R31,$D31,",")</f>
        <v>39:####,Shop Brightness (0 to ####),</v>
      </c>
      <c r="T31" s="72" t="s">
        <v>43</v>
      </c>
      <c r="U31" s="51" t="s">
        <v>23</v>
      </c>
      <c r="X31" s="59" t="str">
        <f t="shared" si="36"/>
        <v>&gt;&gt;&gt;&gt;&gt;11:#,12:#,13:#,14:#,15:#,16:####,17:##,18:#,19:#,20:#,21:#,22:#,23:#,24:,25:,26:,27:,28:,29:,30:,31:,32:,</v>
      </c>
      <c r="Y31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31" s="60" t="str">
        <f t="shared" si="26"/>
        <v>&lt;&lt;&lt;&lt;&lt;34:#,35:#,36:#,37:#,38:#,39:####,</v>
      </c>
      <c r="AA31" s="60" t="str">
        <f t="shared" si="27"/>
        <v>34:#,Shop door status,35:#,Shop deadbolt status,36:#,Alarm mode,37:#,Security Level (soft, med, hard),38:#,Manual change in alarm mode,39:####,Shop Brightness (0 to ####),</v>
      </c>
      <c r="AB31" s="61" t="s">
        <v>49</v>
      </c>
      <c r="AC31" s="60" t="str">
        <f t="shared" si="28"/>
        <v>&gt;&gt;&gt;&gt;&gt;11:#,12:#,13:#,14:#,15:#,16:####,17:##,18:#,19:#,20:#,21:#,22:#,23:#,24:,25:,26:,31:,32:,</v>
      </c>
      <c r="AD31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31" s="61" t="str">
        <f t="shared" si="30"/>
        <v>&lt;&lt;&lt;&lt;&lt;39:####,</v>
      </c>
      <c r="AF31" s="61" t="str">
        <f t="shared" si="31"/>
        <v>39:Shop Brightness (0 to ####),</v>
      </c>
      <c r="AG31" s="61" t="s">
        <v>49</v>
      </c>
      <c r="AH31" s="61" t="str">
        <f t="shared" si="32"/>
        <v>&gt;&gt;&gt;&gt;&gt;23:#,24:,25:,26:,32:,</v>
      </c>
      <c r="AI31" s="61" t="str">
        <f t="shared" si="33"/>
        <v>23:#,Light Inky,24:,,25:,,26:,,32:,,</v>
      </c>
      <c r="AJ31" s="51" t="str">
        <f t="shared" si="34"/>
        <v>&lt;&lt;&lt;&lt;&lt;39:####,</v>
      </c>
      <c r="AK31" s="51" t="str">
        <f t="shared" si="35"/>
        <v>39:####,Shop Brightness (0 to ####),</v>
      </c>
      <c r="AL31" s="61" t="s">
        <v>49</v>
      </c>
    </row>
    <row r="32" spans="1:38" s="51" customFormat="1" ht="15.75" customHeight="1" x14ac:dyDescent="0.25">
      <c r="A32" s="51">
        <v>30</v>
      </c>
      <c r="B32" s="51">
        <v>40</v>
      </c>
      <c r="C32" s="70" t="s">
        <v>41</v>
      </c>
      <c r="D32" s="65" t="s">
        <v>18</v>
      </c>
      <c r="E32" s="53" t="s">
        <v>10</v>
      </c>
      <c r="F32" s="53"/>
      <c r="G32" s="53"/>
      <c r="H32" s="54" t="str">
        <f t="shared" si="38"/>
        <v>40:###,</v>
      </c>
      <c r="I32" s="64" t="str">
        <f t="shared" si="39"/>
        <v>40:###,Shop Temp now (### F) *,</v>
      </c>
      <c r="J32" s="69" t="s">
        <v>15</v>
      </c>
      <c r="K32" s="54"/>
      <c r="L32" s="54"/>
      <c r="M32" s="55" t="str">
        <f t="shared" si="41"/>
        <v>40:###,</v>
      </c>
      <c r="N32" s="67" t="str">
        <f t="shared" si="42"/>
        <v>40:Shop Temp now (### F) *,</v>
      </c>
      <c r="O32" s="71" t="s">
        <v>17</v>
      </c>
      <c r="P32" s="56"/>
      <c r="Q32" s="56"/>
      <c r="R32" s="58" t="str">
        <f t="shared" ref="R32:R38" si="43">CONCATENATE(B32,":",C32,",")</f>
        <v>40:###,</v>
      </c>
      <c r="S32" s="58" t="str">
        <f t="shared" ref="S32:S38" si="44">CONCATENATE($R32,$D32,",")</f>
        <v>40:###,Shop Temp now (### F) *,</v>
      </c>
      <c r="T32" s="72" t="s">
        <v>43</v>
      </c>
      <c r="U32" s="51" t="s">
        <v>23</v>
      </c>
      <c r="X32" s="59" t="str">
        <f t="shared" si="36"/>
        <v>&gt;&gt;&gt;&gt;&gt;11:#,12:#,13:#,14:#,15:#,16:####,17:##,18:#,19:#,20:#,21:#,22:#,23:#,24:,25:,26:,27:,28:,29:,30:,31:,32:,</v>
      </c>
      <c r="Y32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32" s="60" t="str">
        <f t="shared" si="26"/>
        <v>&lt;&lt;&lt;&lt;&lt;34:#,35:#,36:#,37:#,38:#,39:####,40:###,</v>
      </c>
      <c r="AA32" s="60" t="str">
        <f t="shared" si="27"/>
        <v>34:#,Shop door status,35:#,Shop deadbolt status,36:#,Alarm mode,37:#,Security Level (soft, med, hard),38:#,Manual change in alarm mode,39:####,Shop Brightness (0 to ####),40:###,Shop Temp now (### F) *,</v>
      </c>
      <c r="AB32" s="61" t="s">
        <v>49</v>
      </c>
      <c r="AC32" s="60" t="str">
        <f t="shared" si="28"/>
        <v>&gt;&gt;&gt;&gt;&gt;11:#,12:#,13:#,14:#,15:#,16:####,17:##,18:#,19:#,20:#,21:#,22:#,23:#,24:,25:,26:,31:,32:,</v>
      </c>
      <c r="AD32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32" s="61" t="str">
        <f t="shared" si="30"/>
        <v>&lt;&lt;&lt;&lt;&lt;39:####,40:###,</v>
      </c>
      <c r="AF32" s="61" t="str">
        <f t="shared" si="31"/>
        <v>39:Shop Brightness (0 to ####),40:Shop Temp now (### F) *,</v>
      </c>
      <c r="AG32" s="61" t="s">
        <v>49</v>
      </c>
      <c r="AH32" s="61" t="str">
        <f t="shared" si="32"/>
        <v>&gt;&gt;&gt;&gt;&gt;23:#,24:,25:,26:,32:,</v>
      </c>
      <c r="AI32" s="61" t="str">
        <f t="shared" si="33"/>
        <v>23:#,Light Inky,24:,,25:,,26:,,32:,,</v>
      </c>
      <c r="AJ32" s="51" t="str">
        <f t="shared" si="34"/>
        <v>&lt;&lt;&lt;&lt;&lt;39:####,40:###,</v>
      </c>
      <c r="AK32" s="51" t="str">
        <f t="shared" si="35"/>
        <v>39:####,Shop Brightness (0 to ####),40:###,Shop Temp now (### F) *,</v>
      </c>
      <c r="AL32" s="61" t="s">
        <v>49</v>
      </c>
    </row>
    <row r="33" spans="1:38" s="51" customFormat="1" ht="15.75" customHeight="1" x14ac:dyDescent="0.25">
      <c r="A33" s="51">
        <v>31</v>
      </c>
      <c r="B33" s="51">
        <v>41</v>
      </c>
      <c r="C33" s="70" t="s">
        <v>41</v>
      </c>
      <c r="D33" s="65" t="s">
        <v>19</v>
      </c>
      <c r="E33" s="53" t="s">
        <v>10</v>
      </c>
      <c r="F33" s="53"/>
      <c r="G33" s="53"/>
      <c r="H33" s="54" t="str">
        <f t="shared" si="38"/>
        <v>41:###,</v>
      </c>
      <c r="I33" s="64" t="str">
        <f t="shared" si="39"/>
        <v>41:###,Shop Humidity (### %) *,</v>
      </c>
      <c r="J33" s="69" t="s">
        <v>15</v>
      </c>
      <c r="K33" s="54"/>
      <c r="L33" s="54"/>
      <c r="M33" s="55" t="str">
        <f t="shared" si="41"/>
        <v>41:###,</v>
      </c>
      <c r="N33" s="67" t="str">
        <f t="shared" si="42"/>
        <v>41:Shop Humidity (### %) *,</v>
      </c>
      <c r="O33" s="71" t="s">
        <v>17</v>
      </c>
      <c r="P33" s="56"/>
      <c r="Q33" s="56"/>
      <c r="R33" s="58" t="str">
        <f t="shared" si="43"/>
        <v>41:###,</v>
      </c>
      <c r="S33" s="58" t="str">
        <f t="shared" si="44"/>
        <v>41:###,Shop Humidity (### %) *,</v>
      </c>
      <c r="T33" s="72" t="s">
        <v>43</v>
      </c>
      <c r="U33" s="51" t="s">
        <v>23</v>
      </c>
      <c r="X33" s="59" t="str">
        <f t="shared" si="36"/>
        <v>&gt;&gt;&gt;&gt;&gt;11:#,12:#,13:#,14:#,15:#,16:####,17:##,18:#,19:#,20:#,21:#,22:#,23:#,24:,25:,26:,27:,28:,29:,30:,31:,32:,</v>
      </c>
      <c r="Y33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33" s="60" t="str">
        <f t="shared" si="26"/>
        <v>&lt;&lt;&lt;&lt;&lt;34:#,35:#,36:#,37:#,38:#,39:####,40:###,41:###,</v>
      </c>
      <c r="AA33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</v>
      </c>
      <c r="AB33" s="61" t="s">
        <v>49</v>
      </c>
      <c r="AC33" s="60" t="str">
        <f t="shared" si="28"/>
        <v>&gt;&gt;&gt;&gt;&gt;11:#,12:#,13:#,14:#,15:#,16:####,17:##,18:#,19:#,20:#,21:#,22:#,23:#,24:,25:,26:,31:,32:,</v>
      </c>
      <c r="AD33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33" s="61" t="str">
        <f t="shared" si="30"/>
        <v>&lt;&lt;&lt;&lt;&lt;39:####,40:###,41:###,</v>
      </c>
      <c r="AF33" s="61" t="str">
        <f t="shared" si="31"/>
        <v>39:Shop Brightness (0 to ####),40:Shop Temp now (### F) *,41:Shop Humidity (### %) *,</v>
      </c>
      <c r="AG33" s="61" t="s">
        <v>49</v>
      </c>
      <c r="AH33" s="61" t="str">
        <f t="shared" si="32"/>
        <v>&gt;&gt;&gt;&gt;&gt;23:#,24:,25:,26:,32:,</v>
      </c>
      <c r="AI33" s="61" t="str">
        <f t="shared" si="33"/>
        <v>23:#,Light Inky,24:,,25:,,26:,,32:,,</v>
      </c>
      <c r="AJ33" s="51" t="str">
        <f t="shared" si="34"/>
        <v>&lt;&lt;&lt;&lt;&lt;39:####,40:###,41:###,</v>
      </c>
      <c r="AK33" s="51" t="str">
        <f t="shared" si="35"/>
        <v>39:####,Shop Brightness (0 to ####),40:###,Shop Temp now (### F) *,41:###,Shop Humidity (### %) *,</v>
      </c>
      <c r="AL33" s="61" t="s">
        <v>49</v>
      </c>
    </row>
    <row r="34" spans="1:38" s="51" customFormat="1" ht="15.75" customHeight="1" x14ac:dyDescent="0.25">
      <c r="A34" s="51">
        <v>32</v>
      </c>
      <c r="B34" s="51">
        <v>42</v>
      </c>
      <c r="C34" s="70" t="s">
        <v>41</v>
      </c>
      <c r="D34" s="65" t="s">
        <v>20</v>
      </c>
      <c r="E34" s="53" t="s">
        <v>21</v>
      </c>
      <c r="F34" s="53"/>
      <c r="G34" s="53"/>
      <c r="H34" s="54" t="str">
        <f t="shared" si="38"/>
        <v>42:###,</v>
      </c>
      <c r="I34" s="64" t="str">
        <f t="shared" si="39"/>
        <v>42:###,Shop Heat Index (### F) *,</v>
      </c>
      <c r="J34" s="69" t="s">
        <v>15</v>
      </c>
      <c r="K34" s="54"/>
      <c r="L34" s="54"/>
      <c r="M34" s="55" t="str">
        <f t="shared" si="41"/>
        <v>42:###,</v>
      </c>
      <c r="N34" s="67" t="str">
        <f t="shared" si="42"/>
        <v>42:Shop Heat Index (### F) *,</v>
      </c>
      <c r="O34" s="71" t="s">
        <v>22</v>
      </c>
      <c r="P34" s="56"/>
      <c r="Q34" s="56"/>
      <c r="R34" s="58" t="str">
        <f t="shared" si="43"/>
        <v>42:###,</v>
      </c>
      <c r="S34" s="58" t="str">
        <f t="shared" si="44"/>
        <v>42:###,Shop Heat Index (### F) *,</v>
      </c>
      <c r="T34" s="72" t="s">
        <v>43</v>
      </c>
      <c r="U34" s="51" t="s">
        <v>23</v>
      </c>
      <c r="X34" s="59" t="str">
        <f t="shared" si="36"/>
        <v>&gt;&gt;&gt;&gt;&gt;11:#,12:#,13:#,14:#,15:#,16:####,17:##,18:#,19:#,20:#,21:#,22:#,23:#,24:,25:,26:,27:,28:,29:,30:,31:,32:,</v>
      </c>
      <c r="Y34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34" s="60" t="str">
        <f t="shared" si="26"/>
        <v>&lt;&lt;&lt;&lt;&lt;34:#,35:#,36:#,37:#,38:#,39:####,40:###,41:###,42:###,</v>
      </c>
      <c r="AA34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</v>
      </c>
      <c r="AB34" s="61" t="s">
        <v>49</v>
      </c>
      <c r="AC34" s="60" t="str">
        <f t="shared" si="28"/>
        <v>&gt;&gt;&gt;&gt;&gt;11:#,12:#,13:#,14:#,15:#,16:####,17:##,18:#,19:#,20:#,21:#,22:#,23:#,24:,25:,26:,31:,32:,</v>
      </c>
      <c r="AD34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34" s="61" t="str">
        <f t="shared" si="30"/>
        <v>&lt;&lt;&lt;&lt;&lt;39:####,40:###,41:###,42:###,</v>
      </c>
      <c r="AF34" s="61" t="str">
        <f t="shared" si="31"/>
        <v>39:Shop Brightness (0 to ####),40:Shop Temp now (### F) *,41:Shop Humidity (### %) *,42:Shop Heat Index (### F) *,</v>
      </c>
      <c r="AG34" s="61" t="s">
        <v>49</v>
      </c>
      <c r="AH34" s="61" t="str">
        <f t="shared" si="32"/>
        <v>&gt;&gt;&gt;&gt;&gt;23:#,24:,25:,26:,32:,</v>
      </c>
      <c r="AI34" s="61" t="str">
        <f t="shared" si="33"/>
        <v>23:#,Light Inky,24:,,25:,,26:,,32:,,</v>
      </c>
      <c r="AJ34" s="51" t="str">
        <f t="shared" si="34"/>
        <v>&lt;&lt;&lt;&lt;&lt;39:####,40:###,41:###,42:###,</v>
      </c>
      <c r="AK34" s="51" t="str">
        <f t="shared" si="35"/>
        <v>39:####,Shop Brightness (0 to ####),40:###,Shop Temp now (### F) *,41:###,Shop Humidity (### %) *,42:###,Shop Heat Index (### F) *,</v>
      </c>
      <c r="AL34" s="61" t="s">
        <v>49</v>
      </c>
    </row>
    <row r="35" spans="1:38" s="51" customFormat="1" ht="15.75" customHeight="1" x14ac:dyDescent="0.25">
      <c r="A35" s="51">
        <v>33</v>
      </c>
      <c r="B35" s="51">
        <v>43</v>
      </c>
      <c r="C35" s="70" t="s">
        <v>42</v>
      </c>
      <c r="D35" s="65" t="s">
        <v>24</v>
      </c>
      <c r="E35" s="53" t="s">
        <v>21</v>
      </c>
      <c r="F35" s="53"/>
      <c r="G35" s="53"/>
      <c r="H35" s="54" t="str">
        <f t="shared" si="38"/>
        <v>43:####,</v>
      </c>
      <c r="I35" s="64" t="str">
        <f t="shared" si="39"/>
        <v>43:####,Motion@base of stairs,</v>
      </c>
      <c r="J35" s="69" t="s">
        <v>11</v>
      </c>
      <c r="K35" s="54"/>
      <c r="L35" s="54"/>
      <c r="M35" s="55" t="str">
        <f t="shared" si="41"/>
        <v>43:####,</v>
      </c>
      <c r="N35" s="67" t="str">
        <f t="shared" si="42"/>
        <v>43:Motion@base of stairs,</v>
      </c>
      <c r="O35" s="71" t="s">
        <v>17</v>
      </c>
      <c r="P35" s="56"/>
      <c r="Q35" s="56"/>
      <c r="R35" s="58" t="str">
        <f t="shared" si="43"/>
        <v>43:####,</v>
      </c>
      <c r="S35" s="58" t="str">
        <f t="shared" si="44"/>
        <v>43:####,Motion@base of stairs,</v>
      </c>
      <c r="T35" s="72" t="s">
        <v>43</v>
      </c>
      <c r="U35" s="51" t="s">
        <v>51</v>
      </c>
      <c r="X35" s="59" t="str">
        <f t="shared" si="36"/>
        <v>&gt;&gt;&gt;&gt;&gt;11:#,12:#,13:#,14:#,15:#,16:####,17:##,18:#,19:#,20:#,21:#,22:#,23:#,24:,25:,26:,27:,28:,29:,30:,31:,32:,</v>
      </c>
      <c r="Y35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35" s="60" t="str">
        <f t="shared" si="26"/>
        <v>&lt;&lt;&lt;&lt;&lt;34:#,35:#,36:#,37:#,38:#,39:####,40:###,41:###,42:###,43:####,</v>
      </c>
      <c r="AA35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</v>
      </c>
      <c r="AB35" s="61" t="s">
        <v>49</v>
      </c>
      <c r="AC35" s="60" t="str">
        <f t="shared" si="28"/>
        <v>&gt;&gt;&gt;&gt;&gt;11:#,12:#,13:#,14:#,15:#,16:####,17:##,18:#,19:#,20:#,21:#,22:#,23:#,24:,25:,26:,31:,32:,</v>
      </c>
      <c r="AD35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35" s="61" t="str">
        <f t="shared" si="30"/>
        <v>&lt;&lt;&lt;&lt;&lt;39:####,40:###,41:###,42:###,43:####,</v>
      </c>
      <c r="AF35" s="61" t="str">
        <f t="shared" si="31"/>
        <v>39:Shop Brightness (0 to ####),40:Shop Temp now (### F) *,41:Shop Humidity (### %) *,42:Shop Heat Index (### F) *,43:Motion@base of stairs,</v>
      </c>
      <c r="AG35" s="61" t="s">
        <v>49</v>
      </c>
      <c r="AH35" s="61" t="str">
        <f t="shared" si="32"/>
        <v>&gt;&gt;&gt;&gt;&gt;23:#,24:,25:,26:,32:,</v>
      </c>
      <c r="AI35" s="61" t="str">
        <f t="shared" si="33"/>
        <v>23:#,Light Inky,24:,,25:,,26:,,32:,,</v>
      </c>
      <c r="AJ35" s="51" t="str">
        <f t="shared" si="34"/>
        <v>&lt;&lt;&lt;&lt;&lt;39:####,40:###,41:###,42:###,43:####,</v>
      </c>
      <c r="AK35" s="51" t="str">
        <f t="shared" si="35"/>
        <v>39:####,Shop Brightness (0 to ####),40:###,Shop Temp now (### F) *,41:###,Shop Humidity (### %) *,42:###,Shop Heat Index (### F) *,43:####,Motion@base of stairs,</v>
      </c>
      <c r="AL35" s="61" t="s">
        <v>49</v>
      </c>
    </row>
    <row r="36" spans="1:38" s="51" customFormat="1" ht="15.75" customHeight="1" x14ac:dyDescent="0.25">
      <c r="A36" s="51">
        <v>34</v>
      </c>
      <c r="B36" s="51">
        <v>44</v>
      </c>
      <c r="C36" s="70" t="s">
        <v>42</v>
      </c>
      <c r="D36" s="65" t="s">
        <v>25</v>
      </c>
      <c r="E36" s="53" t="s">
        <v>21</v>
      </c>
      <c r="F36" s="53"/>
      <c r="G36" s="53"/>
      <c r="H36" s="54" t="str">
        <f t="shared" si="38"/>
        <v>44:####,</v>
      </c>
      <c r="I36" s="64" t="str">
        <f t="shared" si="39"/>
        <v>44:####,Motion@top of stairs,</v>
      </c>
      <c r="J36" s="69" t="s">
        <v>11</v>
      </c>
      <c r="K36" s="54"/>
      <c r="L36" s="54"/>
      <c r="M36" s="55" t="str">
        <f t="shared" si="41"/>
        <v>44:####,</v>
      </c>
      <c r="N36" s="67" t="str">
        <f t="shared" si="42"/>
        <v>44:Motion@top of stairs,</v>
      </c>
      <c r="O36" s="71" t="s">
        <v>17</v>
      </c>
      <c r="P36" s="56"/>
      <c r="Q36" s="56"/>
      <c r="R36" s="58" t="str">
        <f t="shared" si="43"/>
        <v>44:####,</v>
      </c>
      <c r="S36" s="58" t="str">
        <f t="shared" si="44"/>
        <v>44:####,Motion@top of stairs,</v>
      </c>
      <c r="T36" s="72" t="s">
        <v>43</v>
      </c>
      <c r="U36" s="51" t="s">
        <v>52</v>
      </c>
      <c r="X36" s="59" t="str">
        <f t="shared" si="36"/>
        <v>&gt;&gt;&gt;&gt;&gt;11:#,12:#,13:#,14:#,15:#,16:####,17:##,18:#,19:#,20:#,21:#,22:#,23:#,24:,25:,26:,27:,28:,29:,30:,31:,32:,</v>
      </c>
      <c r="Y36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36" s="60" t="str">
        <f t="shared" si="26"/>
        <v>&lt;&lt;&lt;&lt;&lt;34:#,35:#,36:#,37:#,38:#,39:####,40:###,41:###,42:###,43:####,44:####,</v>
      </c>
      <c r="AA36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</v>
      </c>
      <c r="AB36" s="61" t="s">
        <v>49</v>
      </c>
      <c r="AC36" s="60" t="str">
        <f t="shared" si="28"/>
        <v>&gt;&gt;&gt;&gt;&gt;11:#,12:#,13:#,14:#,15:#,16:####,17:##,18:#,19:#,20:#,21:#,22:#,23:#,24:,25:,26:,31:,32:,</v>
      </c>
      <c r="AD36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36" s="61" t="str">
        <f t="shared" si="30"/>
        <v>&lt;&lt;&lt;&lt;&lt;39:####,40:###,41:###,42:###,43:####,44:####,</v>
      </c>
      <c r="AF36" s="61" t="str">
        <f t="shared" si="31"/>
        <v>39:Shop Brightness (0 to ####),40:Shop Temp now (### F) *,41:Shop Humidity (### %) *,42:Shop Heat Index (### F) *,43:Motion@base of stairs,44:Motion@top of stairs,</v>
      </c>
      <c r="AG36" s="61" t="s">
        <v>49</v>
      </c>
      <c r="AH36" s="61" t="str">
        <f t="shared" si="32"/>
        <v>&gt;&gt;&gt;&gt;&gt;23:#,24:,25:,26:,32:,</v>
      </c>
      <c r="AI36" s="61" t="str">
        <f t="shared" si="33"/>
        <v>23:#,Light Inky,24:,,25:,,26:,,32:,,</v>
      </c>
      <c r="AJ36" s="51" t="str">
        <f t="shared" si="34"/>
        <v>&lt;&lt;&lt;&lt;&lt;39:####,40:###,41:###,42:###,43:####,44:####,</v>
      </c>
      <c r="AK36" s="51" t="str">
        <f t="shared" si="35"/>
        <v>39:####,Shop Brightness (0 to ####),40:###,Shop Temp now (### F) *,41:###,Shop Humidity (### %) *,42:###,Shop Heat Index (### F) *,43:####,Motion@base of stairs,44:####,Motion@top of stairs,</v>
      </c>
      <c r="AL36" s="61" t="s">
        <v>49</v>
      </c>
    </row>
    <row r="37" spans="1:38" s="51" customFormat="1" ht="15.75" customHeight="1" x14ac:dyDescent="0.25">
      <c r="A37" s="51">
        <v>35</v>
      </c>
      <c r="B37" s="51">
        <v>45</v>
      </c>
      <c r="C37" s="70" t="s">
        <v>42</v>
      </c>
      <c r="D37" s="65" t="s">
        <v>26</v>
      </c>
      <c r="E37" s="53" t="s">
        <v>21</v>
      </c>
      <c r="F37" s="53"/>
      <c r="G37" s="53"/>
      <c r="H37" s="54" t="str">
        <f t="shared" si="38"/>
        <v>45:####,</v>
      </c>
      <c r="I37" s="64" t="str">
        <f t="shared" si="39"/>
        <v>45:####,Motion@garage door,</v>
      </c>
      <c r="J37" s="69" t="s">
        <v>11</v>
      </c>
      <c r="K37" s="54"/>
      <c r="L37" s="54"/>
      <c r="M37" s="55" t="str">
        <f t="shared" si="41"/>
        <v>45:####,</v>
      </c>
      <c r="N37" s="67" t="str">
        <f t="shared" si="42"/>
        <v>45:Motion@garage door,</v>
      </c>
      <c r="O37" s="71" t="s">
        <v>17</v>
      </c>
      <c r="P37" s="56"/>
      <c r="Q37" s="56"/>
      <c r="R37" s="58" t="str">
        <f t="shared" si="43"/>
        <v>45:####,</v>
      </c>
      <c r="S37" s="58" t="str">
        <f t="shared" si="44"/>
        <v>45:####,Motion@garage door,</v>
      </c>
      <c r="T37" s="72" t="s">
        <v>43</v>
      </c>
      <c r="U37" s="51" t="s">
        <v>53</v>
      </c>
      <c r="X37" s="59" t="str">
        <f t="shared" ref="X37:X44" si="45">CONCATENATE(X36,F37)</f>
        <v>&gt;&gt;&gt;&gt;&gt;11:#,12:#,13:#,14:#,15:#,16:####,17:##,18:#,19:#,20:#,21:#,22:#,23:#,24:,25:,26:,27:,28:,29:,30:,31:,32:,</v>
      </c>
      <c r="Y37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37" s="60" t="str">
        <f t="shared" si="26"/>
        <v>&lt;&lt;&lt;&lt;&lt;34:#,35:#,36:#,37:#,38:#,39:####,40:###,41:###,42:###,43:####,44:####,45:####,</v>
      </c>
      <c r="AA37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</v>
      </c>
      <c r="AB37" s="61" t="s">
        <v>49</v>
      </c>
      <c r="AC37" s="60" t="str">
        <f t="shared" si="28"/>
        <v>&gt;&gt;&gt;&gt;&gt;11:#,12:#,13:#,14:#,15:#,16:####,17:##,18:#,19:#,20:#,21:#,22:#,23:#,24:,25:,26:,31:,32:,</v>
      </c>
      <c r="AD37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37" s="61" t="str">
        <f t="shared" si="30"/>
        <v>&lt;&lt;&lt;&lt;&lt;39:####,40:###,41:###,42:###,43:####,44:####,45:####,</v>
      </c>
      <c r="AF37" s="61" t="str">
        <f t="shared" si="31"/>
        <v>39:Shop Brightness (0 to ####),40:Shop Temp now (### F) *,41:Shop Humidity (### %) *,42:Shop Heat Index (### F) *,43:Motion@base of stairs,44:Motion@top of stairs,45:Motion@garage door,</v>
      </c>
      <c r="AG37" s="61" t="s">
        <v>49</v>
      </c>
      <c r="AH37" s="61" t="str">
        <f t="shared" si="32"/>
        <v>&gt;&gt;&gt;&gt;&gt;23:#,24:,25:,26:,32:,</v>
      </c>
      <c r="AI37" s="61" t="str">
        <f t="shared" si="33"/>
        <v>23:#,Light Inky,24:,,25:,,26:,,32:,,</v>
      </c>
      <c r="AJ37" s="51" t="str">
        <f t="shared" si="34"/>
        <v>&lt;&lt;&lt;&lt;&lt;39:####,40:###,41:###,42:###,43:####,44:####,45:####,</v>
      </c>
      <c r="AK37" s="51" t="str">
        <f t="shared" si="35"/>
        <v>39:####,Shop Brightness (0 to ####),40:###,Shop Temp now (### F) *,41:###,Shop Humidity (### %) *,42:###,Shop Heat Index (### F) *,43:####,Motion@base of stairs,44:####,Motion@top of stairs,45:####,Motion@garage door,</v>
      </c>
      <c r="AL37" s="61" t="s">
        <v>49</v>
      </c>
    </row>
    <row r="38" spans="1:38" s="51" customFormat="1" ht="15.75" customHeight="1" x14ac:dyDescent="0.25">
      <c r="A38" s="51">
        <v>36</v>
      </c>
      <c r="B38" s="51">
        <v>46</v>
      </c>
      <c r="C38" s="70" t="s">
        <v>42</v>
      </c>
      <c r="D38" s="65" t="s">
        <v>27</v>
      </c>
      <c r="E38" s="53" t="s">
        <v>21</v>
      </c>
      <c r="F38" s="53"/>
      <c r="G38" s="53"/>
      <c r="H38" s="54" t="str">
        <f t="shared" si="38"/>
        <v>46:####,</v>
      </c>
      <c r="I38" s="64" t="str">
        <f t="shared" si="39"/>
        <v>46:####,Motion@windows,</v>
      </c>
      <c r="J38" s="69" t="s">
        <v>11</v>
      </c>
      <c r="K38" s="54"/>
      <c r="L38" s="54"/>
      <c r="M38" s="55" t="str">
        <f t="shared" si="41"/>
        <v>46:####,</v>
      </c>
      <c r="N38" s="67" t="str">
        <f t="shared" si="42"/>
        <v>46:Motion@windows,</v>
      </c>
      <c r="O38" s="71" t="s">
        <v>17</v>
      </c>
      <c r="P38" s="56"/>
      <c r="Q38" s="56"/>
      <c r="R38" s="58" t="str">
        <f t="shared" si="43"/>
        <v>46:####,</v>
      </c>
      <c r="S38" s="58" t="str">
        <f t="shared" si="44"/>
        <v>46:####,Motion@windows,</v>
      </c>
      <c r="T38" s="72" t="s">
        <v>43</v>
      </c>
      <c r="U38" s="51" t="s">
        <v>54</v>
      </c>
      <c r="X38" s="59" t="str">
        <f t="shared" si="45"/>
        <v>&gt;&gt;&gt;&gt;&gt;11:#,12:#,13:#,14:#,15:#,16:####,17:##,18:#,19:#,20:#,21:#,22:#,23:#,24:,25:,26:,27:,28:,29:,30:,31:,32:,</v>
      </c>
      <c r="Y38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38" s="60" t="str">
        <f t="shared" si="26"/>
        <v>&lt;&lt;&lt;&lt;&lt;34:#,35:#,36:#,37:#,38:#,39:####,40:###,41:###,42:###,43:####,44:####,45:####,46:####,</v>
      </c>
      <c r="AA38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</v>
      </c>
      <c r="AB38" s="61" t="s">
        <v>49</v>
      </c>
      <c r="AC38" s="60" t="str">
        <f t="shared" si="28"/>
        <v>&gt;&gt;&gt;&gt;&gt;11:#,12:#,13:#,14:#,15:#,16:####,17:##,18:#,19:#,20:#,21:#,22:#,23:#,24:,25:,26:,31:,32:,</v>
      </c>
      <c r="AD38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38" s="61" t="str">
        <f t="shared" si="30"/>
        <v>&lt;&lt;&lt;&lt;&lt;39:####,40:###,41:###,42:###,43:####,44:####,45:####,46:####,</v>
      </c>
      <c r="AF38" s="61" t="str">
        <f t="shared" si="31"/>
        <v>39:Shop Brightness (0 to ####),40:Shop Temp now (### F) *,41:Shop Humidity (### %) *,42:Shop Heat Index (### F) *,43:Motion@base of stairs,44:Motion@top of stairs,45:Motion@garage door,46:Motion@windows,</v>
      </c>
      <c r="AG38" s="61" t="s">
        <v>49</v>
      </c>
      <c r="AH38" s="61" t="str">
        <f t="shared" si="32"/>
        <v>&gt;&gt;&gt;&gt;&gt;23:#,24:,25:,26:,32:,</v>
      </c>
      <c r="AI38" s="61" t="str">
        <f t="shared" si="33"/>
        <v>23:#,Light Inky,24:,,25:,,26:,,32:,,</v>
      </c>
      <c r="AJ38" s="51" t="str">
        <f t="shared" si="34"/>
        <v>&lt;&lt;&lt;&lt;&lt;39:####,40:###,41:###,42:###,43:####,44:####,45:####,46:####,</v>
      </c>
      <c r="AK38" s="51" t="str">
        <f t="shared" si="35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38" s="61" t="s">
        <v>49</v>
      </c>
    </row>
    <row r="39" spans="1:38" s="51" customFormat="1" ht="15.75" customHeight="1" x14ac:dyDescent="0.25">
      <c r="A39" s="51">
        <v>37</v>
      </c>
      <c r="B39" s="51">
        <v>47</v>
      </c>
      <c r="C39" s="70" t="s">
        <v>41</v>
      </c>
      <c r="D39" s="65" t="s">
        <v>28</v>
      </c>
      <c r="E39" s="53" t="s">
        <v>29</v>
      </c>
      <c r="F39" s="53"/>
      <c r="G39" s="53"/>
      <c r="H39" s="54" t="str">
        <f t="shared" si="38"/>
        <v>47:###,</v>
      </c>
      <c r="I39" s="64" t="str">
        <f t="shared" si="39"/>
        <v>47:###,ShopTempDayHigh (### F),</v>
      </c>
      <c r="J39" s="69" t="s">
        <v>15</v>
      </c>
      <c r="K39" s="54"/>
      <c r="L39" s="54"/>
      <c r="M39" s="55" t="str">
        <f t="shared" si="41"/>
        <v>47:###,</v>
      </c>
      <c r="N39" s="67" t="str">
        <f t="shared" si="42"/>
        <v>47:ShopTempDayHigh (### F),</v>
      </c>
      <c r="O39" s="71" t="s">
        <v>22</v>
      </c>
      <c r="P39" s="56"/>
      <c r="Q39" s="56"/>
      <c r="R39" s="57"/>
      <c r="S39" s="58"/>
      <c r="T39" s="57" t="s">
        <v>1</v>
      </c>
      <c r="X39" s="59" t="str">
        <f t="shared" si="45"/>
        <v>&gt;&gt;&gt;&gt;&gt;11:#,12:#,13:#,14:#,15:#,16:####,17:##,18:#,19:#,20:#,21:#,22:#,23:#,24:,25:,26:,27:,28:,29:,30:,31:,32:,</v>
      </c>
      <c r="Y39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39" s="60" t="str">
        <f t="shared" si="26"/>
        <v>&lt;&lt;&lt;&lt;&lt;34:#,35:#,36:#,37:#,38:#,39:####,40:###,41:###,42:###,43:####,44:####,45:####,46:####,47:###,</v>
      </c>
      <c r="AA39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</v>
      </c>
      <c r="AB39" s="61" t="s">
        <v>49</v>
      </c>
      <c r="AC39" s="60" t="str">
        <f t="shared" si="28"/>
        <v>&gt;&gt;&gt;&gt;&gt;11:#,12:#,13:#,14:#,15:#,16:####,17:##,18:#,19:#,20:#,21:#,22:#,23:#,24:,25:,26:,31:,32:,</v>
      </c>
      <c r="AD39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39" s="61" t="str">
        <f t="shared" si="30"/>
        <v>&lt;&lt;&lt;&lt;&lt;39:####,40:###,41:###,42:###,43:####,44:####,45:####,46:####,47:###,</v>
      </c>
      <c r="AF39" s="61" t="str">
        <f t="shared" si="31"/>
        <v>39:Shop Brightness (0 to ####),40:Shop Temp now (### F) *,41:Shop Humidity (### %) *,42:Shop Heat Index (### F) *,43:Motion@base of stairs,44:Motion@top of stairs,45:Motion@garage door,46:Motion@windows,47:ShopTempDayHigh (### F),</v>
      </c>
      <c r="AG39" s="61" t="s">
        <v>49</v>
      </c>
      <c r="AH39" s="61" t="str">
        <f t="shared" si="32"/>
        <v>&gt;&gt;&gt;&gt;&gt;23:#,24:,25:,26:,32:,</v>
      </c>
      <c r="AI39" s="61" t="str">
        <f t="shared" si="33"/>
        <v>23:#,Light Inky,24:,,25:,,26:,,32:,,</v>
      </c>
      <c r="AJ39" s="51" t="str">
        <f t="shared" si="34"/>
        <v>&lt;&lt;&lt;&lt;&lt;39:####,40:###,41:###,42:###,43:####,44:####,45:####,46:####,</v>
      </c>
      <c r="AK39" s="51" t="str">
        <f t="shared" si="35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39" s="61" t="s">
        <v>49</v>
      </c>
    </row>
    <row r="40" spans="1:38" s="51" customFormat="1" ht="15.75" customHeight="1" x14ac:dyDescent="0.25">
      <c r="A40" s="51">
        <v>38</v>
      </c>
      <c r="B40" s="51">
        <v>48</v>
      </c>
      <c r="C40" s="70" t="s">
        <v>41</v>
      </c>
      <c r="D40" s="65" t="s">
        <v>30</v>
      </c>
      <c r="E40" s="53" t="s">
        <v>29</v>
      </c>
      <c r="F40" s="53"/>
      <c r="G40" s="53"/>
      <c r="H40" s="54" t="str">
        <f t="shared" si="38"/>
        <v>48:###,</v>
      </c>
      <c r="I40" s="64" t="str">
        <f t="shared" si="39"/>
        <v>48:###,ShopTempDayLow (### F),</v>
      </c>
      <c r="J40" s="69" t="s">
        <v>15</v>
      </c>
      <c r="K40" s="54"/>
      <c r="L40" s="54"/>
      <c r="M40" s="55" t="str">
        <f t="shared" si="41"/>
        <v>48:###,</v>
      </c>
      <c r="N40" s="67" t="str">
        <f t="shared" si="42"/>
        <v>48:ShopTempDayLow (### F),</v>
      </c>
      <c r="O40" s="71" t="s">
        <v>22</v>
      </c>
      <c r="P40" s="56"/>
      <c r="Q40" s="56"/>
      <c r="R40" s="57"/>
      <c r="S40" s="58"/>
      <c r="T40" s="57" t="s">
        <v>1</v>
      </c>
      <c r="X40" s="59" t="str">
        <f t="shared" si="45"/>
        <v>&gt;&gt;&gt;&gt;&gt;11:#,12:#,13:#,14:#,15:#,16:####,17:##,18:#,19:#,20:#,21:#,22:#,23:#,24:,25:,26:,27:,28:,29:,30:,31:,32:,</v>
      </c>
      <c r="Y40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40" s="60" t="str">
        <f t="shared" si="26"/>
        <v>&lt;&lt;&lt;&lt;&lt;34:#,35:#,36:#,37:#,38:#,39:####,40:###,41:###,42:###,43:####,44:####,45:####,46:####,47:###,48:###,</v>
      </c>
      <c r="AA40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</v>
      </c>
      <c r="AB40" s="61" t="s">
        <v>49</v>
      </c>
      <c r="AC40" s="60" t="str">
        <f t="shared" si="28"/>
        <v>&gt;&gt;&gt;&gt;&gt;11:#,12:#,13:#,14:#,15:#,16:####,17:##,18:#,19:#,20:#,21:#,22:#,23:#,24:,25:,26:,31:,32:,</v>
      </c>
      <c r="AD40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40" s="61" t="str">
        <f t="shared" si="30"/>
        <v>&lt;&lt;&lt;&lt;&lt;39:####,40:###,41:###,42:###,43:####,44:####,45:####,46:####,47:###,48:###,</v>
      </c>
      <c r="AF40" s="61" t="str">
        <f t="shared" si="31"/>
        <v>39:Shop Brightness (0 to ####),40:Shop Temp now (### F) *,41:Shop Humidity (### %) *,42:Shop Heat Index (### F) *,43:Motion@base of stairs,44:Motion@top of stairs,45:Motion@garage door,46:Motion@windows,47:ShopTempDayHigh (### F),48:ShopTempDayLow (### F),</v>
      </c>
      <c r="AG40" s="61" t="s">
        <v>49</v>
      </c>
      <c r="AH40" s="61" t="str">
        <f t="shared" si="32"/>
        <v>&gt;&gt;&gt;&gt;&gt;23:#,24:,25:,26:,32:,</v>
      </c>
      <c r="AI40" s="61" t="str">
        <f t="shared" si="33"/>
        <v>23:#,Light Inky,24:,,25:,,26:,,32:,,</v>
      </c>
      <c r="AJ40" s="51" t="str">
        <f t="shared" si="34"/>
        <v>&lt;&lt;&lt;&lt;&lt;39:####,40:###,41:###,42:###,43:####,44:####,45:####,46:####,</v>
      </c>
      <c r="AK40" s="51" t="str">
        <f t="shared" si="35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40" s="61" t="s">
        <v>49</v>
      </c>
    </row>
    <row r="41" spans="1:38" s="51" customFormat="1" ht="15.75" customHeight="1" x14ac:dyDescent="0.25">
      <c r="A41" s="51">
        <v>39</v>
      </c>
      <c r="B41" s="51">
        <v>49</v>
      </c>
      <c r="C41" s="70" t="s">
        <v>42</v>
      </c>
      <c r="D41" s="65" t="s">
        <v>50</v>
      </c>
      <c r="E41" s="53" t="s">
        <v>21</v>
      </c>
      <c r="F41" s="53"/>
      <c r="G41" s="53"/>
      <c r="H41" s="54" t="str">
        <f t="shared" si="38"/>
        <v>49:####,</v>
      </c>
      <c r="I41" s="64" t="str">
        <f t="shared" si="39"/>
        <v>49:####,SM_Outlet#0-3States,</v>
      </c>
      <c r="J41" s="69" t="s">
        <v>11</v>
      </c>
      <c r="K41" s="54"/>
      <c r="L41" s="54"/>
      <c r="M41" s="55" t="str">
        <f t="shared" si="41"/>
        <v>49:####,</v>
      </c>
      <c r="N41" s="67" t="str">
        <f t="shared" si="42"/>
        <v>49:SM_Outlet#0-3States,</v>
      </c>
      <c r="O41" s="71" t="s">
        <v>22</v>
      </c>
      <c r="P41" s="56"/>
      <c r="Q41" s="56"/>
      <c r="R41" s="58" t="str">
        <f>CONCATENATE(B41,":",C41,",")</f>
        <v>49:####,</v>
      </c>
      <c r="S41" s="58" t="str">
        <f t="shared" ref="S41:S42" si="46">CONCATENATE($R41,$D41,",")</f>
        <v>49:####,SM_Outlet#0-3States,</v>
      </c>
      <c r="T41" s="57" t="s">
        <v>1</v>
      </c>
      <c r="X41" s="59" t="str">
        <f t="shared" si="45"/>
        <v>&gt;&gt;&gt;&gt;&gt;11:#,12:#,13:#,14:#,15:#,16:####,17:##,18:#,19:#,20:#,21:#,22:#,23:#,24:,25:,26:,27:,28:,29:,30:,31:,32:,</v>
      </c>
      <c r="Y41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41" s="60" t="str">
        <f t="shared" si="26"/>
        <v>&lt;&lt;&lt;&lt;&lt;34:#,35:#,36:#,37:#,38:#,39:####,40:###,41:###,42:###,43:####,44:####,45:####,46:####,47:###,48:###,49:####,</v>
      </c>
      <c r="AA41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</v>
      </c>
      <c r="AB41" s="61" t="s">
        <v>49</v>
      </c>
      <c r="AC41" s="60" t="str">
        <f t="shared" si="28"/>
        <v>&gt;&gt;&gt;&gt;&gt;11:#,12:#,13:#,14:#,15:#,16:####,17:##,18:#,19:#,20:#,21:#,22:#,23:#,24:,25:,26:,31:,32:,</v>
      </c>
      <c r="AD41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41" s="61" t="str">
        <f t="shared" si="30"/>
        <v>&lt;&lt;&lt;&lt;&lt;39:####,40:###,41:###,42:###,43:####,44:####,45:####,46:####,47:###,48:###,49:####,</v>
      </c>
      <c r="AF41" s="61" t="str">
        <f t="shared" si="31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</v>
      </c>
      <c r="AG41" s="61" t="s">
        <v>49</v>
      </c>
      <c r="AH41" s="61" t="str">
        <f t="shared" si="32"/>
        <v>&gt;&gt;&gt;&gt;&gt;23:#,24:,25:,26:,32:,</v>
      </c>
      <c r="AI41" s="61" t="str">
        <f t="shared" si="33"/>
        <v>23:#,Light Inky,24:,,25:,,26:,,32:,,</v>
      </c>
      <c r="AJ41" s="51" t="str">
        <f t="shared" si="34"/>
        <v>&lt;&lt;&lt;&lt;&lt;39:####,40:###,41:###,42:###,43:####,44:####,45:####,46:####,49:####,</v>
      </c>
      <c r="AK41" s="51" t="str">
        <f t="shared" si="35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</v>
      </c>
      <c r="AL41" s="61" t="s">
        <v>49</v>
      </c>
    </row>
    <row r="42" spans="1:38" s="51" customFormat="1" ht="15.75" customHeight="1" x14ac:dyDescent="0.25">
      <c r="A42" s="51">
        <v>40</v>
      </c>
      <c r="B42" s="51">
        <v>50</v>
      </c>
      <c r="C42" s="70" t="s">
        <v>44</v>
      </c>
      <c r="D42" s="65" t="s">
        <v>40</v>
      </c>
      <c r="E42" s="53" t="s">
        <v>10</v>
      </c>
      <c r="F42" s="53"/>
      <c r="G42" s="53"/>
      <c r="H42" s="54" t="str">
        <f t="shared" si="38"/>
        <v>50:##,</v>
      </c>
      <c r="I42" s="64" t="str">
        <f t="shared" si="39"/>
        <v>50:##,MotionButton1-2 states (disarm,arm),</v>
      </c>
      <c r="J42" s="69" t="s">
        <v>11</v>
      </c>
      <c r="K42" s="54"/>
      <c r="L42" s="54"/>
      <c r="M42" s="55" t="str">
        <f t="shared" si="41"/>
        <v>50:##,</v>
      </c>
      <c r="N42" s="67" t="str">
        <f t="shared" si="42"/>
        <v>50:MotionButton1-2 states (disarm,arm),</v>
      </c>
      <c r="O42" s="71" t="s">
        <v>17</v>
      </c>
      <c r="P42" s="56"/>
      <c r="Q42" s="56"/>
      <c r="R42" s="58" t="str">
        <f>CONCATENATE(B42,":",C42,",")</f>
        <v>50:##,</v>
      </c>
      <c r="S42" s="58" t="str">
        <f t="shared" si="46"/>
        <v>50:##,MotionButton1-2 states (disarm,arm),</v>
      </c>
      <c r="T42" s="72" t="s">
        <v>43</v>
      </c>
      <c r="X42" s="59" t="str">
        <f t="shared" si="45"/>
        <v>&gt;&gt;&gt;&gt;&gt;11:#,12:#,13:#,14:#,15:#,16:####,17:##,18:#,19:#,20:#,21:#,22:#,23:#,24:,25:,26:,27:,28:,29:,30:,31:,32:,</v>
      </c>
      <c r="Y42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42" s="60" t="str">
        <f t="shared" si="26"/>
        <v>&lt;&lt;&lt;&lt;&lt;34:#,35:#,36:#,37:#,38:#,39:####,40:###,41:###,42:###,43:####,44:####,45:####,46:####,47:###,48:###,49:####,50:##,</v>
      </c>
      <c r="AA42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42" s="61" t="s">
        <v>49</v>
      </c>
      <c r="AC42" s="60" t="str">
        <f t="shared" si="28"/>
        <v>&gt;&gt;&gt;&gt;&gt;11:#,12:#,13:#,14:#,15:#,16:####,17:##,18:#,19:#,20:#,21:#,22:#,23:#,24:,25:,26:,31:,32:,</v>
      </c>
      <c r="AD42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42" s="61" t="str">
        <f t="shared" si="30"/>
        <v>&lt;&lt;&lt;&lt;&lt;39:####,40:###,41:###,42:###,43:####,44:####,45:####,46:####,47:###,48:###,49:####,50:##,</v>
      </c>
      <c r="AF42" s="61" t="str">
        <f t="shared" si="31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</v>
      </c>
      <c r="AG42" s="61" t="s">
        <v>49</v>
      </c>
      <c r="AH42" s="61" t="str">
        <f t="shared" si="32"/>
        <v>&gt;&gt;&gt;&gt;&gt;23:#,24:,25:,26:,32:,</v>
      </c>
      <c r="AI42" s="61" t="str">
        <f t="shared" si="33"/>
        <v>23:#,Light Inky,24:,,25:,,26:,,32:,,</v>
      </c>
      <c r="AJ42" s="51" t="str">
        <f t="shared" si="34"/>
        <v>&lt;&lt;&lt;&lt;&lt;39:####,40:###,41:###,42:###,43:####,44:####,45:####,46:####,49:####,50:##,</v>
      </c>
      <c r="AK42" s="51" t="str">
        <f t="shared" si="35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2" s="61" t="s">
        <v>49</v>
      </c>
    </row>
    <row r="43" spans="1:38" s="51" customFormat="1" ht="15.75" customHeight="1" x14ac:dyDescent="0.25">
      <c r="A43" s="51">
        <v>41</v>
      </c>
      <c r="B43" s="51">
        <v>51</v>
      </c>
      <c r="C43" s="70" t="s">
        <v>42</v>
      </c>
      <c r="D43" s="65" t="s">
        <v>45</v>
      </c>
      <c r="E43" s="53" t="s">
        <v>1</v>
      </c>
      <c r="F43" s="53"/>
      <c r="G43" s="53"/>
      <c r="H43" s="54"/>
      <c r="I43" s="54"/>
      <c r="J43" s="54" t="s">
        <v>2</v>
      </c>
      <c r="K43" s="54"/>
      <c r="L43" s="54"/>
      <c r="M43" s="55" t="str">
        <f t="shared" si="41"/>
        <v>51:####,</v>
      </c>
      <c r="N43" s="67" t="str">
        <f t="shared" si="42"/>
        <v>51:Time (military time to minute),</v>
      </c>
      <c r="O43" s="55" t="s">
        <v>32</v>
      </c>
      <c r="P43" s="56"/>
      <c r="Q43" s="56"/>
      <c r="R43" s="57"/>
      <c r="S43" s="58"/>
      <c r="T43" s="57" t="s">
        <v>1</v>
      </c>
      <c r="X43" s="59" t="str">
        <f t="shared" si="45"/>
        <v>&gt;&gt;&gt;&gt;&gt;11:#,12:#,13:#,14:#,15:#,16:####,17:##,18:#,19:#,20:#,21:#,22:#,23:#,24:,25:,26:,27:,28:,29:,30:,31:,32:,</v>
      </c>
      <c r="Y43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43" s="60" t="str">
        <f t="shared" si="26"/>
        <v>&lt;&lt;&lt;&lt;&lt;34:#,35:#,36:#,37:#,38:#,39:####,40:###,41:###,42:###,43:####,44:####,45:####,46:####,47:###,48:###,49:####,50:##,</v>
      </c>
      <c r="AA43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43" s="61" t="s">
        <v>49</v>
      </c>
      <c r="AC43" s="60" t="str">
        <f t="shared" si="28"/>
        <v>&gt;&gt;&gt;&gt;&gt;11:#,12:#,13:#,14:#,15:#,16:####,17:##,18:#,19:#,20:#,21:#,22:#,23:#,24:,25:,26:,31:,32:,</v>
      </c>
      <c r="AD43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43" s="61" t="str">
        <f t="shared" si="30"/>
        <v>&lt;&lt;&lt;&lt;&lt;39:####,40:###,41:###,42:###,43:####,44:####,45:####,46:####,47:###,48:###,49:####,50:##,51:####,</v>
      </c>
      <c r="AF43" s="61" t="str">
        <f t="shared" si="31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</v>
      </c>
      <c r="AG43" s="61" t="s">
        <v>49</v>
      </c>
      <c r="AH43" s="61" t="str">
        <f t="shared" si="32"/>
        <v>&gt;&gt;&gt;&gt;&gt;23:#,24:,25:,26:,32:,</v>
      </c>
      <c r="AI43" s="61" t="str">
        <f t="shared" si="33"/>
        <v>23:#,Light Inky,24:,,25:,,26:,,32:,,</v>
      </c>
      <c r="AJ43" s="51" t="str">
        <f t="shared" si="34"/>
        <v>&lt;&lt;&lt;&lt;&lt;39:####,40:###,41:###,42:###,43:####,44:####,45:####,46:####,49:####,50:##,</v>
      </c>
      <c r="AK43" s="51" t="str">
        <f t="shared" si="35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3" s="61" t="s">
        <v>49</v>
      </c>
    </row>
    <row r="44" spans="1:38" s="51" customFormat="1" ht="15.75" customHeight="1" x14ac:dyDescent="0.25">
      <c r="A44" s="51">
        <v>42</v>
      </c>
      <c r="B44" s="51">
        <v>52</v>
      </c>
      <c r="C44" s="73" t="s">
        <v>48</v>
      </c>
      <c r="D44" s="65" t="s">
        <v>31</v>
      </c>
      <c r="E44" s="53" t="s">
        <v>10</v>
      </c>
      <c r="F44" s="53"/>
      <c r="G44" s="53"/>
      <c r="H44" s="74" t="str">
        <f>CONCATENATE($B44,":",$C44,",")</f>
        <v>52:##################################################,</v>
      </c>
      <c r="I44" s="64" t="str">
        <f>CONCATENATE($H44,$D44,",")</f>
        <v>52:##################################################,NoticeWord (Notifications),</v>
      </c>
      <c r="J44" s="69" t="s">
        <v>15</v>
      </c>
      <c r="K44" s="54"/>
      <c r="L44" s="54"/>
      <c r="M44" s="75" t="str">
        <f t="shared" si="41"/>
        <v>52:##################################################,</v>
      </c>
      <c r="N44" s="67" t="str">
        <f t="shared" si="42"/>
        <v>52:NoticeWord (Notifications),</v>
      </c>
      <c r="O44" s="71" t="s">
        <v>22</v>
      </c>
      <c r="P44" s="56"/>
      <c r="Q44" s="56"/>
      <c r="R44" s="57"/>
      <c r="S44" s="58"/>
      <c r="T44" s="57" t="s">
        <v>1</v>
      </c>
      <c r="X44" s="59" t="str">
        <f t="shared" si="45"/>
        <v>&gt;&gt;&gt;&gt;&gt;11:#,12:#,13:#,14:#,15:#,16:####,17:##,18:#,19:#,20:#,21:#,22:#,23:#,24:,25:,26:,27:,28:,29:,30:,31:,32:,</v>
      </c>
      <c r="Y44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44" s="60" t="str">
        <f t="shared" si="26"/>
        <v>&lt;&lt;&lt;&lt;&lt;34:#,35:#,36:#,37:#,38:#,39:####,40:###,41:###,42:###,43:####,44:####,45:####,46:####,47:###,48:###,49:####,50:##,52:##################################################,</v>
      </c>
      <c r="AA44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AB44" s="61" t="s">
        <v>49</v>
      </c>
      <c r="AC44" s="60" t="str">
        <f t="shared" si="28"/>
        <v>&gt;&gt;&gt;&gt;&gt;11:#,12:#,13:#,14:#,15:#,16:####,17:##,18:#,19:#,20:#,21:#,22:#,23:#,24:,25:,26:,31:,32:,</v>
      </c>
      <c r="AD44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44" s="61" t="str">
        <f t="shared" si="30"/>
        <v>&lt;&lt;&lt;&lt;&lt;39:####,40:###,41:###,42:###,43:####,44:####,45:####,46:####,47:###,48:###,49:####,50:##,51:####,52:##################################################,</v>
      </c>
      <c r="AF44" s="61" t="str">
        <f t="shared" si="31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AG44" s="61" t="s">
        <v>49</v>
      </c>
      <c r="AH44" s="61" t="str">
        <f t="shared" si="32"/>
        <v>&gt;&gt;&gt;&gt;&gt;23:#,24:,25:,26:,32:,</v>
      </c>
      <c r="AI44" s="61" t="str">
        <f t="shared" si="33"/>
        <v>23:#,Light Inky,24:,,25:,,26:,,32:,,</v>
      </c>
      <c r="AJ44" s="51" t="str">
        <f t="shared" si="34"/>
        <v>&lt;&lt;&lt;&lt;&lt;39:####,40:###,41:###,42:###,43:####,44:####,45:####,46:####,49:####,50:##,</v>
      </c>
      <c r="AK44" s="51" t="str">
        <f t="shared" si="35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4" s="61" t="s">
        <v>49</v>
      </c>
    </row>
    <row r="45" spans="1:38" ht="15.75" customHeight="1" x14ac:dyDescent="0.25">
      <c r="C45" s="38"/>
      <c r="D45" s="39"/>
      <c r="E45" s="40"/>
      <c r="F45" s="40"/>
      <c r="G45" s="41"/>
      <c r="H45" s="42"/>
      <c r="I45" s="43"/>
      <c r="J45" s="42"/>
      <c r="K45" s="42"/>
      <c r="L45" s="43"/>
      <c r="M45" s="44"/>
      <c r="N45" s="45"/>
      <c r="O45" s="44"/>
      <c r="P45" s="46"/>
      <c r="Q45" s="45"/>
      <c r="R45" s="47"/>
      <c r="S45" s="47"/>
      <c r="T45" s="48"/>
      <c r="AB45" s="36"/>
      <c r="AG45" s="36"/>
      <c r="AL45" s="36"/>
    </row>
    <row r="46" spans="1:38" ht="15.75" customHeight="1" x14ac:dyDescent="0.25">
      <c r="C46" s="38"/>
      <c r="D46" s="39"/>
      <c r="E46" s="40"/>
      <c r="F46" s="40"/>
      <c r="G46" s="41"/>
      <c r="H46" s="42"/>
      <c r="I46" s="43"/>
      <c r="J46" s="42"/>
      <c r="K46" s="42"/>
      <c r="L46" s="43"/>
      <c r="M46" s="44"/>
      <c r="N46" s="45"/>
      <c r="O46" s="44"/>
      <c r="P46" s="46"/>
      <c r="Q46" s="45"/>
      <c r="R46" s="47"/>
      <c r="S46" s="47"/>
      <c r="T46" s="48"/>
      <c r="AB46" s="36"/>
      <c r="AG46" s="36"/>
      <c r="AL46" s="36"/>
    </row>
    <row r="47" spans="1:38" ht="15.75" customHeight="1" x14ac:dyDescent="0.25">
      <c r="F47" s="41" t="str">
        <f>+Y44</f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</row>
    <row r="48" spans="1:38" ht="15.75" customHeight="1" thickBot="1" x14ac:dyDescent="0.3">
      <c r="E48" s="50" t="s">
        <v>55</v>
      </c>
      <c r="F48" s="27" t="str">
        <f>X44</f>
        <v>&gt;&gt;&gt;&gt;&gt;11:#,12:#,13:#,14:#,15:#,16:####,17:##,18:#,19:#,20:#,21:#,22:#,23:#,24:,25:,26:,27:,28:,29:,30:,31:,32:,</v>
      </c>
      <c r="G48" s="27"/>
    </row>
    <row r="49" spans="6:19" ht="15.75" customHeight="1" thickBot="1" x14ac:dyDescent="0.3">
      <c r="F49" s="28">
        <f>LEN(F48)</f>
        <v>110</v>
      </c>
      <c r="H49" s="26" t="str">
        <f>Z44</f>
        <v>&lt;&lt;&lt;&lt;&lt;34:#,35:#,36:#,37:#,38:#,39:####,40:###,41:###,42:###,43:####,44:####,45:####,46:####,47:###,48:###,49:####,50:##,52:##################################################,</v>
      </c>
      <c r="I49" s="31"/>
    </row>
    <row r="50" spans="6:19" ht="15.75" customHeight="1" x14ac:dyDescent="0.25">
      <c r="H50" s="25">
        <f>LEN(H49)</f>
        <v>173</v>
      </c>
      <c r="I50" s="15"/>
    </row>
    <row r="51" spans="6:19" ht="15.75" customHeight="1" x14ac:dyDescent="0.25">
      <c r="H51" s="43" t="str">
        <f>+AA44</f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</row>
    <row r="52" spans="6:19" ht="15.75" customHeight="1" x14ac:dyDescent="0.25">
      <c r="H52" s="43"/>
    </row>
    <row r="53" spans="6:19" ht="15.75" customHeight="1" x14ac:dyDescent="0.25">
      <c r="H53" s="43"/>
      <c r="K53" s="37" t="str">
        <f>+AD44</f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</row>
    <row r="54" spans="6:19" ht="15.75" customHeight="1" thickBot="1" x14ac:dyDescent="0.3">
      <c r="F54" t="s">
        <v>74</v>
      </c>
      <c r="K54" s="24" t="str">
        <f>AC44</f>
        <v>&gt;&gt;&gt;&gt;&gt;11:#,12:#,13:#,14:#,15:#,16:####,17:##,18:#,19:#,20:#,21:#,22:#,23:#,24:,25:,26:,31:,32:,</v>
      </c>
      <c r="L54" s="24"/>
      <c r="R54" s="8"/>
      <c r="S54" s="8"/>
    </row>
    <row r="55" spans="6:19" ht="15.75" customHeight="1" thickBot="1" x14ac:dyDescent="0.3">
      <c r="F55">
        <f>LEN(F54)</f>
        <v>15</v>
      </c>
      <c r="K55" s="25">
        <f>LEN(K54)</f>
        <v>94</v>
      </c>
      <c r="L55" s="25"/>
      <c r="M55" s="23" t="str">
        <f>AE44</f>
        <v>&lt;&lt;&lt;&lt;&lt;39:####,40:###,41:###,42:###,43:####,44:####,45:####,46:####,47:###,48:###,49:####,50:##,51:####,52:##################################################,</v>
      </c>
      <c r="N55" s="30"/>
      <c r="R55" s="8"/>
      <c r="S55" s="8"/>
    </row>
    <row r="56" spans="6:19" ht="15.75" customHeight="1" x14ac:dyDescent="0.25">
      <c r="M56" s="16">
        <f>LEN(M55)</f>
        <v>156</v>
      </c>
      <c r="N56" s="15"/>
      <c r="O56" s="16"/>
      <c r="R56" s="8"/>
      <c r="S56" s="8"/>
    </row>
    <row r="57" spans="6:19" ht="15.75" customHeight="1" x14ac:dyDescent="0.25">
      <c r="M57" s="18" t="str">
        <f>+AF44</f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</row>
    <row r="59" spans="6:19" ht="15.75" customHeight="1" x14ac:dyDescent="0.25">
      <c r="P59" s="18" t="str">
        <f>+AI44</f>
        <v>23:#,Light Inky,24:,,25:,,26:,,32:,,</v>
      </c>
    </row>
    <row r="60" spans="6:19" ht="15.75" customHeight="1" thickBot="1" x14ac:dyDescent="0.3">
      <c r="P60" s="17" t="str">
        <f>AH44</f>
        <v>&gt;&gt;&gt;&gt;&gt;23:#,24:,25:,26:,32:,</v>
      </c>
      <c r="Q60" s="17"/>
    </row>
    <row r="61" spans="6:19" ht="15.75" customHeight="1" thickBot="1" x14ac:dyDescent="0.3">
      <c r="P61" s="16">
        <f>LEN(P60)</f>
        <v>26</v>
      </c>
      <c r="Q61" s="16"/>
      <c r="R61" s="19" t="str">
        <f>AJ44</f>
        <v>&lt;&lt;&lt;&lt;&lt;39:####,40:###,41:###,42:###,43:####,44:####,45:####,46:####,49:####,50:##,</v>
      </c>
      <c r="S61" s="29"/>
    </row>
    <row r="62" spans="6:19" ht="15.75" customHeight="1" x14ac:dyDescent="0.25">
      <c r="R62" s="14">
        <f>LEN(R61)</f>
        <v>80</v>
      </c>
      <c r="S62" s="15"/>
    </row>
    <row r="63" spans="6:19" ht="15.75" customHeight="1" x14ac:dyDescent="0.25">
      <c r="R63" s="49" t="str">
        <f>+AK44</f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</row>
  </sheetData>
  <pageMargins left="0" right="0" top="0" bottom="0" header="0.3" footer="0.3"/>
  <pageSetup scale="63" fitToWidth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 Diagram_Notes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Kantack</dc:creator>
  <cp:lastModifiedBy>Kelly Kantack</cp:lastModifiedBy>
  <cp:lastPrinted>2021-12-12T02:11:30Z</cp:lastPrinted>
  <dcterms:created xsi:type="dcterms:W3CDTF">2020-08-30T12:56:28Z</dcterms:created>
  <dcterms:modified xsi:type="dcterms:W3CDTF">2023-04-02T19:35:17Z</dcterms:modified>
</cp:coreProperties>
</file>