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BINED" sheetId="5" r:id="rId1"/>
    <sheet name="ATMEGA_CMD_READS" sheetId="8" r:id="rId2"/>
    <sheet name="MESSAGE_PART_LENGTH" sheetId="6" r:id="rId3"/>
    <sheet name="Comm Diagram_Notes" sheetId="2" r:id="rId4"/>
    <sheet name="TABLE" sheetId="1" r:id="rId5"/>
    <sheet name="StayinAliveComms" sheetId="3" r:id="rId6"/>
    <sheet name="Android_Global_Variables" sheetId="7" r:id="rId7"/>
  </sheets>
  <calcPr calcId="145621"/>
</workbook>
</file>

<file path=xl/calcChain.xml><?xml version="1.0" encoding="utf-8"?>
<calcChain xmlns="http://schemas.openxmlformats.org/spreadsheetml/2006/main">
  <c r="H20" i="8" l="1"/>
  <c r="H19" i="8"/>
  <c r="K3" i="8" l="1"/>
  <c r="H4" i="8"/>
  <c r="H5" i="8" s="1"/>
  <c r="H6" i="8" s="1"/>
  <c r="H7" i="8" s="1"/>
  <c r="H8" i="8" s="1"/>
  <c r="H9" i="8" s="1"/>
  <c r="H10" i="8" s="1"/>
  <c r="H11" i="8" s="1"/>
  <c r="K11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3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K7" i="8" l="1"/>
  <c r="K6" i="8"/>
  <c r="K5" i="8"/>
  <c r="K4" i="8"/>
  <c r="K10" i="8"/>
  <c r="K9" i="8"/>
  <c r="K8" i="8"/>
  <c r="H12" i="8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10" i="7"/>
  <c r="H13" i="8" l="1"/>
  <c r="K12" i="8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10" i="7"/>
  <c r="T12" i="7"/>
  <c r="T20" i="7"/>
  <c r="S15" i="7"/>
  <c r="S16" i="7"/>
  <c r="S20" i="7"/>
  <c r="S23" i="7"/>
  <c r="S24" i="7"/>
  <c r="S29" i="7"/>
  <c r="S30" i="7"/>
  <c r="S31" i="7"/>
  <c r="S32" i="7"/>
  <c r="S38" i="7"/>
  <c r="S39" i="7"/>
  <c r="S40" i="7"/>
  <c r="S42" i="7"/>
  <c r="S47" i="7"/>
  <c r="S48" i="7"/>
  <c r="S49" i="7"/>
  <c r="S50" i="7"/>
  <c r="S51" i="7"/>
  <c r="S52" i="7"/>
  <c r="S53" i="7"/>
  <c r="S54" i="7"/>
  <c r="R11" i="7"/>
  <c r="T11" i="7" s="1"/>
  <c r="R26" i="7"/>
  <c r="T26" i="7" s="1"/>
  <c r="R33" i="7"/>
  <c r="T33" i="7" s="1"/>
  <c r="R34" i="7"/>
  <c r="T34" i="7" s="1"/>
  <c r="R42" i="7"/>
  <c r="T42" i="7" s="1"/>
  <c r="R43" i="7"/>
  <c r="T43" i="7" s="1"/>
  <c r="R49" i="7"/>
  <c r="T49" i="7" s="1"/>
  <c r="R50" i="7"/>
  <c r="T50" i="7" s="1"/>
  <c r="R51" i="7"/>
  <c r="T51" i="7" s="1"/>
  <c r="Q11" i="7"/>
  <c r="Q12" i="7"/>
  <c r="R12" i="7" s="1"/>
  <c r="Q20" i="7"/>
  <c r="R20" i="7" s="1"/>
  <c r="Q21" i="7"/>
  <c r="R21" i="7" s="1"/>
  <c r="T21" i="7" s="1"/>
  <c r="Q22" i="7"/>
  <c r="R22" i="7" s="1"/>
  <c r="T22" i="7" s="1"/>
  <c r="Q29" i="7"/>
  <c r="R29" i="7" s="1"/>
  <c r="T29" i="7" s="1"/>
  <c r="Q30" i="7"/>
  <c r="R30" i="7" s="1"/>
  <c r="T30" i="7" s="1"/>
  <c r="Q33" i="7"/>
  <c r="Q34" i="7"/>
  <c r="Q38" i="7"/>
  <c r="R38" i="7" s="1"/>
  <c r="T38" i="7" s="1"/>
  <c r="Q42" i="7"/>
  <c r="Q43" i="7"/>
  <c r="Q44" i="7"/>
  <c r="R44" i="7" s="1"/>
  <c r="T44" i="7" s="1"/>
  <c r="Q45" i="7"/>
  <c r="R45" i="7" s="1"/>
  <c r="T45" i="7" s="1"/>
  <c r="Q49" i="7"/>
  <c r="Q50" i="7"/>
  <c r="Q51" i="7"/>
  <c r="Q52" i="7"/>
  <c r="R52" i="7" s="1"/>
  <c r="T52" i="7" s="1"/>
  <c r="Q53" i="7"/>
  <c r="R53" i="7" s="1"/>
  <c r="T53" i="7" s="1"/>
  <c r="Q54" i="7"/>
  <c r="R54" i="7" s="1"/>
  <c r="T54" i="7" s="1"/>
  <c r="O11" i="7"/>
  <c r="P11" i="7"/>
  <c r="S11" i="7" s="1"/>
  <c r="O12" i="7"/>
  <c r="P12" i="7"/>
  <c r="S12" i="7" s="1"/>
  <c r="O13" i="7"/>
  <c r="P13" i="7"/>
  <c r="S13" i="7" s="1"/>
  <c r="O14" i="7"/>
  <c r="P14" i="7" s="1"/>
  <c r="S14" i="7" s="1"/>
  <c r="O15" i="7"/>
  <c r="P15" i="7"/>
  <c r="Q15" i="7" s="1"/>
  <c r="R15" i="7" s="1"/>
  <c r="T15" i="7" s="1"/>
  <c r="O16" i="7"/>
  <c r="P16" i="7"/>
  <c r="Q16" i="7" s="1"/>
  <c r="R16" i="7" s="1"/>
  <c r="T16" i="7" s="1"/>
  <c r="O17" i="7"/>
  <c r="P17" i="7"/>
  <c r="O18" i="7"/>
  <c r="P18" i="7" s="1"/>
  <c r="O19" i="7"/>
  <c r="P19" i="7" s="1"/>
  <c r="O20" i="7"/>
  <c r="P20" i="7"/>
  <c r="O21" i="7"/>
  <c r="P21" i="7"/>
  <c r="S21" i="7" s="1"/>
  <c r="O22" i="7"/>
  <c r="P22" i="7" s="1"/>
  <c r="S22" i="7" s="1"/>
  <c r="O23" i="7"/>
  <c r="P23" i="7"/>
  <c r="Q23" i="7" s="1"/>
  <c r="R23" i="7" s="1"/>
  <c r="T23" i="7" s="1"/>
  <c r="O24" i="7"/>
  <c r="P24" i="7"/>
  <c r="Q24" i="7" s="1"/>
  <c r="R24" i="7" s="1"/>
  <c r="T24" i="7" s="1"/>
  <c r="O25" i="7"/>
  <c r="P25" i="7"/>
  <c r="S25" i="7" s="1"/>
  <c r="O26" i="7"/>
  <c r="P26" i="7" s="1"/>
  <c r="Q26" i="7" s="1"/>
  <c r="O27" i="7"/>
  <c r="P27" i="7"/>
  <c r="O28" i="7"/>
  <c r="P28" i="7" s="1"/>
  <c r="O29" i="7"/>
  <c r="P29" i="7"/>
  <c r="O30" i="7"/>
  <c r="P30" i="7" s="1"/>
  <c r="O31" i="7"/>
  <c r="P31" i="7"/>
  <c r="Q31" i="7" s="1"/>
  <c r="R31" i="7" s="1"/>
  <c r="T31" i="7" s="1"/>
  <c r="O32" i="7"/>
  <c r="P32" i="7"/>
  <c r="Q32" i="7" s="1"/>
  <c r="R32" i="7" s="1"/>
  <c r="T32" i="7" s="1"/>
  <c r="O33" i="7"/>
  <c r="P33" i="7"/>
  <c r="S33" i="7" s="1"/>
  <c r="O34" i="7"/>
  <c r="P34" i="7" s="1"/>
  <c r="S34" i="7" s="1"/>
  <c r="O35" i="7"/>
  <c r="P35" i="7"/>
  <c r="S35" i="7" s="1"/>
  <c r="O36" i="7"/>
  <c r="P36" i="7"/>
  <c r="O37" i="7"/>
  <c r="P37" i="7" s="1"/>
  <c r="S37" i="7" s="1"/>
  <c r="O38" i="7"/>
  <c r="P38" i="7" s="1"/>
  <c r="O39" i="7"/>
  <c r="P39" i="7"/>
  <c r="Q39" i="7" s="1"/>
  <c r="R39" i="7" s="1"/>
  <c r="T39" i="7" s="1"/>
  <c r="O40" i="7"/>
  <c r="P40" i="7"/>
  <c r="Q40" i="7" s="1"/>
  <c r="R40" i="7" s="1"/>
  <c r="T40" i="7" s="1"/>
  <c r="O41" i="7"/>
  <c r="P41" i="7"/>
  <c r="O42" i="7"/>
  <c r="P42" i="7" s="1"/>
  <c r="O43" i="7"/>
  <c r="P43" i="7"/>
  <c r="S43" i="7" s="1"/>
  <c r="O44" i="7"/>
  <c r="P44" i="7"/>
  <c r="S44" i="7" s="1"/>
  <c r="O45" i="7"/>
  <c r="P45" i="7"/>
  <c r="S45" i="7" s="1"/>
  <c r="O46" i="7"/>
  <c r="P46" i="7" s="1"/>
  <c r="S46" i="7" s="1"/>
  <c r="O47" i="7"/>
  <c r="P47" i="7"/>
  <c r="Q47" i="7" s="1"/>
  <c r="R47" i="7" s="1"/>
  <c r="T47" i="7" s="1"/>
  <c r="O48" i="7"/>
  <c r="P48" i="7"/>
  <c r="Q48" i="7" s="1"/>
  <c r="R48" i="7" s="1"/>
  <c r="T48" i="7" s="1"/>
  <c r="O10" i="7"/>
  <c r="P10" i="7" s="1"/>
  <c r="Q10" i="7" s="1"/>
  <c r="R10" i="7" s="1"/>
  <c r="T10" i="7" s="1"/>
  <c r="I43" i="5"/>
  <c r="I44" i="5" s="1"/>
  <c r="I45" i="5" s="1"/>
  <c r="I46" i="5" s="1"/>
  <c r="I47" i="5" s="1"/>
  <c r="I48" i="5" s="1"/>
  <c r="I49" i="5" s="1"/>
  <c r="I50" i="5" s="1"/>
  <c r="I51" i="5" s="1"/>
  <c r="F43" i="5"/>
  <c r="G43" i="5" s="1"/>
  <c r="F44" i="5"/>
  <c r="G44" i="5" s="1"/>
  <c r="F45" i="5"/>
  <c r="G45" i="5" s="1"/>
  <c r="F46" i="5"/>
  <c r="G46" i="5"/>
  <c r="F47" i="5"/>
  <c r="G47" i="5"/>
  <c r="G42" i="5"/>
  <c r="F42" i="5"/>
  <c r="H14" i="8" l="1"/>
  <c r="K13" i="8"/>
  <c r="S28" i="7"/>
  <c r="Q28" i="7"/>
  <c r="R28" i="7" s="1"/>
  <c r="T28" i="7" s="1"/>
  <c r="Q18" i="7"/>
  <c r="R18" i="7" s="1"/>
  <c r="T18" i="7" s="1"/>
  <c r="S18" i="7"/>
  <c r="S27" i="7"/>
  <c r="Q27" i="7"/>
  <c r="R27" i="7" s="1"/>
  <c r="T27" i="7" s="1"/>
  <c r="S17" i="7"/>
  <c r="Q17" i="7"/>
  <c r="R17" i="7" s="1"/>
  <c r="T17" i="7" s="1"/>
  <c r="Q41" i="7"/>
  <c r="R41" i="7" s="1"/>
  <c r="T41" i="7" s="1"/>
  <c r="S41" i="7"/>
  <c r="Q37" i="7"/>
  <c r="R37" i="7" s="1"/>
  <c r="T37" i="7" s="1"/>
  <c r="Q14" i="7"/>
  <c r="R14" i="7" s="1"/>
  <c r="T14" i="7" s="1"/>
  <c r="Q13" i="7"/>
  <c r="R13" i="7" s="1"/>
  <c r="T13" i="7" s="1"/>
  <c r="S10" i="7"/>
  <c r="Q46" i="7"/>
  <c r="R46" i="7" s="1"/>
  <c r="T46" i="7" s="1"/>
  <c r="S19" i="7"/>
  <c r="Q19" i="7"/>
  <c r="R19" i="7" s="1"/>
  <c r="T19" i="7" s="1"/>
  <c r="S36" i="7"/>
  <c r="Q36" i="7"/>
  <c r="R36" i="7" s="1"/>
  <c r="T36" i="7" s="1"/>
  <c r="Q35" i="7"/>
  <c r="R35" i="7" s="1"/>
  <c r="T35" i="7" s="1"/>
  <c r="Q25" i="7"/>
  <c r="R25" i="7" s="1"/>
  <c r="T25" i="7" s="1"/>
  <c r="S26" i="7"/>
  <c r="H43" i="5"/>
  <c r="H44" i="5" s="1"/>
  <c r="H45" i="5" s="1"/>
  <c r="H46" i="5" s="1"/>
  <c r="H47" i="5" s="1"/>
  <c r="H48" i="5" s="1"/>
  <c r="H49" i="5" s="1"/>
  <c r="H50" i="5" s="1"/>
  <c r="H51" i="5" s="1"/>
  <c r="B39" i="6"/>
  <c r="D39" i="6"/>
  <c r="F39" i="6"/>
  <c r="K39" i="6" s="1"/>
  <c r="B40" i="6"/>
  <c r="D40" i="6"/>
  <c r="F40" i="6"/>
  <c r="K40" i="6" s="1"/>
  <c r="B41" i="6"/>
  <c r="D41" i="6"/>
  <c r="F41" i="6"/>
  <c r="K41" i="6" s="1"/>
  <c r="B36" i="6"/>
  <c r="D36" i="6"/>
  <c r="F36" i="6"/>
  <c r="K36" i="6" s="1"/>
  <c r="B37" i="6"/>
  <c r="D37" i="6"/>
  <c r="F37" i="6"/>
  <c r="K37" i="6" s="1"/>
  <c r="B38" i="6"/>
  <c r="D38" i="6"/>
  <c r="F38" i="6"/>
  <c r="K38" i="6" s="1"/>
  <c r="B28" i="6"/>
  <c r="D28" i="6"/>
  <c r="F28" i="6"/>
  <c r="K28" i="6" s="1"/>
  <c r="B29" i="6"/>
  <c r="D29" i="6"/>
  <c r="F29" i="6"/>
  <c r="K29" i="6" s="1"/>
  <c r="B30" i="6"/>
  <c r="D30" i="6"/>
  <c r="F30" i="6"/>
  <c r="K30" i="6" s="1"/>
  <c r="B31" i="6"/>
  <c r="D31" i="6"/>
  <c r="F31" i="6"/>
  <c r="K31" i="6" s="1"/>
  <c r="B32" i="6"/>
  <c r="D32" i="6"/>
  <c r="F32" i="6"/>
  <c r="K32" i="6" s="1"/>
  <c r="B33" i="6"/>
  <c r="D33" i="6"/>
  <c r="F33" i="6"/>
  <c r="K33" i="6" s="1"/>
  <c r="B34" i="6"/>
  <c r="D34" i="6"/>
  <c r="F34" i="6"/>
  <c r="K34" i="6" s="1"/>
  <c r="B35" i="6"/>
  <c r="D35" i="6"/>
  <c r="F35" i="6"/>
  <c r="K35" i="6" s="1"/>
  <c r="B4" i="6"/>
  <c r="D4" i="6"/>
  <c r="F4" i="6"/>
  <c r="K4" i="6" s="1"/>
  <c r="I4" i="6"/>
  <c r="B5" i="6"/>
  <c r="D5" i="6"/>
  <c r="F5" i="6"/>
  <c r="K5" i="6" s="1"/>
  <c r="B6" i="6"/>
  <c r="D6" i="6"/>
  <c r="F6" i="6"/>
  <c r="K6" i="6" s="1"/>
  <c r="B7" i="6"/>
  <c r="D7" i="6"/>
  <c r="F7" i="6"/>
  <c r="K7" i="6" s="1"/>
  <c r="B8" i="6"/>
  <c r="D8" i="6"/>
  <c r="F8" i="6"/>
  <c r="K8" i="6" s="1"/>
  <c r="B9" i="6"/>
  <c r="D9" i="6"/>
  <c r="F9" i="6"/>
  <c r="K9" i="6" s="1"/>
  <c r="B10" i="6"/>
  <c r="D10" i="6"/>
  <c r="F10" i="6"/>
  <c r="K10" i="6" s="1"/>
  <c r="B11" i="6"/>
  <c r="D11" i="6"/>
  <c r="F11" i="6"/>
  <c r="K11" i="6" s="1"/>
  <c r="B12" i="6"/>
  <c r="D12" i="6"/>
  <c r="F12" i="6"/>
  <c r="K12" i="6" s="1"/>
  <c r="B13" i="6"/>
  <c r="D13" i="6"/>
  <c r="F13" i="6"/>
  <c r="K13" i="6" s="1"/>
  <c r="B14" i="6"/>
  <c r="D14" i="6"/>
  <c r="F14" i="6"/>
  <c r="K14" i="6" s="1"/>
  <c r="B15" i="6"/>
  <c r="D15" i="6"/>
  <c r="F15" i="6"/>
  <c r="K15" i="6" s="1"/>
  <c r="B16" i="6"/>
  <c r="D16" i="6"/>
  <c r="F16" i="6"/>
  <c r="K16" i="6" s="1"/>
  <c r="B17" i="6"/>
  <c r="D17" i="6"/>
  <c r="F17" i="6"/>
  <c r="K17" i="6" s="1"/>
  <c r="B18" i="6"/>
  <c r="D18" i="6"/>
  <c r="F18" i="6"/>
  <c r="K18" i="6" s="1"/>
  <c r="B19" i="6"/>
  <c r="D19" i="6"/>
  <c r="F19" i="6"/>
  <c r="K19" i="6" s="1"/>
  <c r="B20" i="6"/>
  <c r="D20" i="6"/>
  <c r="F20" i="6"/>
  <c r="K20" i="6" s="1"/>
  <c r="B21" i="6"/>
  <c r="D21" i="6"/>
  <c r="F21" i="6"/>
  <c r="K21" i="6" s="1"/>
  <c r="B22" i="6"/>
  <c r="D22" i="6"/>
  <c r="F22" i="6"/>
  <c r="B23" i="6"/>
  <c r="D23" i="6"/>
  <c r="F23" i="6"/>
  <c r="K23" i="6" s="1"/>
  <c r="B24" i="6"/>
  <c r="D24" i="6"/>
  <c r="F24" i="6"/>
  <c r="K24" i="6" s="1"/>
  <c r="B25" i="6"/>
  <c r="D25" i="6"/>
  <c r="F25" i="6"/>
  <c r="K25" i="6" s="1"/>
  <c r="B26" i="6"/>
  <c r="D26" i="6"/>
  <c r="F26" i="6"/>
  <c r="K26" i="6" s="1"/>
  <c r="B27" i="6"/>
  <c r="D27" i="6"/>
  <c r="F27" i="6"/>
  <c r="K27" i="6" s="1"/>
  <c r="F3" i="6"/>
  <c r="K3" i="6" s="1"/>
  <c r="B3" i="6"/>
  <c r="D3" i="6"/>
  <c r="K14" i="8" l="1"/>
  <c r="H15" i="8"/>
  <c r="H16" i="8" s="1"/>
  <c r="I18" i="6"/>
  <c r="I14" i="6"/>
  <c r="I16" i="6"/>
  <c r="I8" i="6"/>
  <c r="I32" i="6"/>
  <c r="I38" i="6"/>
  <c r="I34" i="6"/>
  <c r="I17" i="6"/>
  <c r="I6" i="6"/>
  <c r="I36" i="6"/>
  <c r="I30" i="6"/>
  <c r="I24" i="6"/>
  <c r="I22" i="6"/>
  <c r="K22" i="6"/>
  <c r="I28" i="6"/>
  <c r="I20" i="6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F41" i="5"/>
  <c r="G41" i="5"/>
  <c r="G17" i="5"/>
  <c r="G18" i="5"/>
  <c r="G21" i="5"/>
  <c r="G22" i="5"/>
  <c r="G23" i="5"/>
  <c r="G24" i="5"/>
  <c r="G27" i="5"/>
  <c r="G28" i="5"/>
  <c r="G29" i="5"/>
  <c r="G36" i="5"/>
  <c r="G37" i="5"/>
  <c r="G38" i="5"/>
  <c r="F36" i="5"/>
  <c r="F37" i="5"/>
  <c r="F38" i="5"/>
  <c r="F39" i="5"/>
  <c r="G39" i="5" s="1"/>
  <c r="F40" i="5"/>
  <c r="G40" i="5" s="1"/>
  <c r="F4" i="5"/>
  <c r="F5" i="5"/>
  <c r="G5" i="5" s="1"/>
  <c r="F6" i="5"/>
  <c r="G6" i="5" s="1"/>
  <c r="F7" i="5"/>
  <c r="G7" i="5" s="1"/>
  <c r="F8" i="5"/>
  <c r="F9" i="5"/>
  <c r="F10" i="5"/>
  <c r="F11" i="5"/>
  <c r="F12" i="5"/>
  <c r="F13" i="5"/>
  <c r="G13" i="5" s="1"/>
  <c r="F14" i="5"/>
  <c r="F15" i="5"/>
  <c r="G15" i="5" s="1"/>
  <c r="F16" i="5"/>
  <c r="F17" i="5"/>
  <c r="F18" i="5"/>
  <c r="F19" i="5"/>
  <c r="G19" i="5" s="1"/>
  <c r="F20" i="5"/>
  <c r="G20" i="5" s="1"/>
  <c r="F21" i="5"/>
  <c r="F22" i="5"/>
  <c r="F23" i="5"/>
  <c r="F24" i="5"/>
  <c r="F25" i="5"/>
  <c r="G25" i="5" s="1"/>
  <c r="F26" i="5"/>
  <c r="G26" i="5" s="1"/>
  <c r="F27" i="5"/>
  <c r="F28" i="5"/>
  <c r="F29" i="5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G16" i="5"/>
  <c r="G14" i="5"/>
  <c r="G12" i="5"/>
  <c r="G11" i="5"/>
  <c r="G10" i="5"/>
  <c r="G9" i="5"/>
  <c r="G8" i="5"/>
  <c r="G4" i="5"/>
  <c r="F3" i="5"/>
  <c r="G3" i="5" s="1"/>
  <c r="I2" i="5"/>
  <c r="H2" i="5"/>
  <c r="K15" i="8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H17" i="8" l="1"/>
  <c r="K17" i="8" s="1"/>
  <c r="K16" i="8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F55" i="5" s="1"/>
  <c r="F54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H18" i="8" l="1"/>
  <c r="K18" i="8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K19" i="8" l="1"/>
  <c r="Y44" i="3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K20" i="8" l="1"/>
  <c r="AC7" i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H21" i="8" l="1"/>
  <c r="K21" i="8" s="1"/>
  <c r="AD12" i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H22" i="8" l="1"/>
  <c r="K22" i="8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H23" i="8" l="1"/>
  <c r="K23" i="8" s="1"/>
  <c r="R63" i="1"/>
  <c r="K54" i="1"/>
  <c r="K55" i="1" s="1"/>
  <c r="F48" i="1"/>
  <c r="F49" i="1" s="1"/>
  <c r="M55" i="1"/>
  <c r="M56" i="1" s="1"/>
  <c r="H24" i="8" l="1"/>
  <c r="K24" i="8" s="1"/>
  <c r="H25" i="8" l="1"/>
  <c r="K25" i="8" s="1"/>
  <c r="H26" i="8"/>
  <c r="K26" i="8" s="1"/>
  <c r="H27" i="8" l="1"/>
  <c r="K27" i="8" s="1"/>
  <c r="H28" i="8" l="1"/>
  <c r="K28" i="8" s="1"/>
  <c r="H29" i="8" l="1"/>
  <c r="K29" i="8" s="1"/>
  <c r="H30" i="8" l="1"/>
  <c r="K30" i="8" s="1"/>
  <c r="H31" i="8" l="1"/>
  <c r="K31" i="8" s="1"/>
  <c r="H32" i="8" l="1"/>
  <c r="K32" i="8" s="1"/>
  <c r="H33" i="8" l="1"/>
  <c r="K33" i="8" s="1"/>
  <c r="H34" i="8" l="1"/>
  <c r="K34" i="8" s="1"/>
  <c r="H35" i="8" l="1"/>
  <c r="K35" i="8" s="1"/>
  <c r="H36" i="8" l="1"/>
  <c r="K36" i="8" s="1"/>
  <c r="H37" i="8" l="1"/>
  <c r="K37" i="8" s="1"/>
  <c r="H38" i="8" l="1"/>
  <c r="K38" i="8" s="1"/>
  <c r="H39" i="8" l="1"/>
  <c r="K39" i="8" s="1"/>
  <c r="H40" i="8" l="1"/>
  <c r="K40" i="8" s="1"/>
</calcChain>
</file>

<file path=xl/sharedStrings.xml><?xml version="1.0" encoding="utf-8"?>
<sst xmlns="http://schemas.openxmlformats.org/spreadsheetml/2006/main" count="1331" uniqueCount="248">
  <si>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</si>
  <si>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</si>
  <si>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</si>
  <si>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</si>
  <si>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</si>
  <si>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</si>
  <si>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</si>
  <si>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</si>
  <si>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</si>
  <si>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</si>
  <si>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</si>
  <si>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</si>
  <si>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</si>
  <si>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</si>
  <si>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</si>
  <si>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</si>
  <si>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</si>
  <si>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</si>
  <si>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</si>
  <si>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</si>
  <si>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</si>
  <si>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</si>
  <si>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</si>
  <si>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</si>
  <si>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</si>
  <si>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</si>
  <si>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</si>
  <si>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</si>
  <si>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</si>
  <si>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</si>
  <si>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</si>
  <si>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</si>
  <si>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</si>
  <si>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</si>
  <si>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</si>
  <si>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</si>
  <si>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</si>
  <si>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</si>
  <si>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</si>
  <si>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</si>
  <si>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</si>
  <si>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</si>
  <si>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</si>
  <si>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</si>
  <si>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</si>
  <si>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</si>
  <si>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</si>
  <si>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</si>
  <si>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</si>
  <si>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</si>
  <si>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</si>
  <si>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</si>
  <si>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</si>
  <si>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</si>
  <si>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</si>
  <si>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</si>
  <si>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</si>
  <si>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</si>
  <si>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</si>
  <si>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</si>
  <si>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</si>
  <si>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</si>
  <si>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</si>
  <si>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</si>
  <si>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</si>
  <si>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</si>
  <si>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</si>
  <si>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</si>
  <si>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</si>
  <si>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</si>
  <si>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</si>
  <si>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</si>
  <si>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</si>
  <si>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</si>
  <si>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</si>
  <si>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</si>
  <si>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</si>
  <si>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</si>
  <si>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</si>
  <si>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</si>
  <si>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</si>
  <si>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</si>
  <si>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</si>
  <si>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</si>
  <si>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</si>
  <si>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</si>
  <si>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</si>
  <si>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</si>
  <si>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</si>
  <si>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</si>
  <si>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</si>
  <si>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</si>
  <si>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</si>
  <si>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</si>
  <si>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</si>
  <si>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</si>
  <si>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</si>
  <si>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</si>
  <si>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</si>
  <si>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</si>
  <si>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</si>
  <si>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</si>
  <si>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</si>
  <si>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</si>
  <si>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</si>
  <si>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</si>
  <si>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</si>
  <si>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</si>
  <si>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</si>
  <si>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</si>
  <si>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</si>
  <si>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</si>
  <si>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</si>
  <si>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</si>
  <si>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</si>
  <si>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</si>
  <si>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</si>
  <si>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</si>
  <si>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</si>
  <si>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</si>
  <si>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</si>
  <si>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</si>
  <si>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</si>
  <si>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</si>
  <si>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</si>
  <si>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</si>
  <si>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</si>
  <si>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</si>
  <si>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</si>
  <si>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</si>
  <si>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</si>
  <si>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</si>
  <si>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</si>
  <si>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</si>
  <si>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</si>
  <si>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</si>
  <si>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</si>
  <si>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</si>
  <si>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</si>
  <si>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</si>
  <si>
    <t>Pinky_Rename</t>
  </si>
  <si>
    <t>Clyde_Rename</t>
  </si>
  <si>
    <t>Cherry_Rename</t>
  </si>
  <si>
    <t>PacMan_Rename</t>
  </si>
  <si>
    <t>Blinky_Rename</t>
  </si>
  <si>
    <t>Inky_Rename</t>
  </si>
  <si>
    <t>static String localIp = "http://11.22.33.59/ZPMZ";</t>
  </si>
  <si>
    <t>Integer game_status;</t>
  </si>
  <si>
    <t>comm_control_value = 0; public static Integer getComm_Control_Value(){return comm_control_value;}</t>
  </si>
  <si>
    <t>master_enable_value = 1; public static Integer getMaster_Enable_Value(){return master_enable_value;}</t>
  </si>
  <si>
    <t>light_enable_value = 1; public static Integer getLight_Enable_Value(){return light_enable_value;}</t>
  </si>
  <si>
    <t>sound_enable_value = 1; public static Integer getSound_Enable_Value(){return sound_enable_value;}</t>
  </si>
  <si>
    <t>motion_enable_value = 1; public static Integer getMotion_Enable_Value(){return motion_enable_value;}</t>
  </si>
  <si>
    <t>clock_enable_value = 0; public static Integer getClock_Enable_Value(){return clock_enable_value;}</t>
  </si>
  <si>
    <t>light_pinky_enable_value = 1; public static Integer getLight_Pinky_Enable_Value(){return light_pinky_enable_value;}</t>
  </si>
  <si>
    <t>light_clyde_enable_value = 1; public static Integer getLight_Clyde_Enable_Value(){return light_clyde_enable_value;}</t>
  </si>
  <si>
    <t>light_cherry_enable_value = 1; public static Integer getLight_Cherry_Enable_Value(){return light_cherry_enable_value;}</t>
  </si>
  <si>
    <t>light_pacman_enable_value = 1; public static Integer getLight_Pacman_Enable_Value(){return light_pacman_enable_value;}</t>
  </si>
  <si>
    <t>light_blinky_enable_value = 1; public static Integer getLight_Blinky_Enable_Value(){return light_blinky_enable_value;}</t>
  </si>
  <si>
    <t>light_inky_enable_value = 1; public static Integer getLight_Inky_Enable_Value(){return light_inky_enable_value;}</t>
  </si>
  <si>
    <t>lightsensor_enable_value = 1; public static Integer getLightsensor_Enable_Value(){return lightsensor_enable_value;}</t>
  </si>
  <si>
    <t>lightsensor_trigger_value = 1550; public static Integer getLightsensor_Trigger_Value(){return lightsensor_trigger_value;}</t>
  </si>
  <si>
    <t>nightlight_enable_value = 1; public static Integer getNightlight_Enable_Value(){return nightlight_enable_value;}</t>
  </si>
  <si>
    <t>alarm_enable_value = 1; public static Integer getAlarm_Enable_Value(){return alarm_enable_value;}</t>
  </si>
  <si>
    <t>performance_number_value = 71; public static Integer getPerformance_Number_Value(){return performance_number_value;}</t>
  </si>
  <si>
    <t>stayin_game_status_value = 0; public static Integer getStayin_Game_Status_Value(){return stayin_game_status_value;}</t>
  </si>
  <si>
    <t>my_char_number_value = 0; public static Integer getMy_Char_Number_Value(){return stayin_game_status_value;}</t>
  </si>
  <si>
    <t>bank_after_spende_value = 9100; public static Integer getBank_After_Spend_Value(){return bank_after_spende_value;}</t>
  </si>
  <si>
    <t>attack_balance_value = 9100; public static Integer getAttack_Balance_Value(){return attack_balance_value;}</t>
  </si>
  <si>
    <t>attack_or_donate_character_flags = 9000000; public static Integer getAttack_Or_Donate_Character_Flags(){return attack_or_donate_character_flags;}</t>
  </si>
  <si>
    <t>will_or_no_character_flags = 9000000; public static Integer getWill_Or_No_character_flags(){return will_or_no_character_flags;}</t>
  </si>
  <si>
    <t>mirror_or_no_character_flags = 9111111; public static Integer getMirror_Or_No_character_flags(){return mirror_or_no_character_flags;}</t>
  </si>
  <si>
    <t>attack_or_donate_amnt_pinky = 9000; public static Integer getAttack_Or_Donate_Amnt_Pinky(){return attack_or_donate_amnt_pinky;}</t>
  </si>
  <si>
    <t>attack_or_donate_amnt_clyde = 9000; public static Integer getAttack_Or_Donate_Amnt_Clyde(){return attack_or_donate_amnt_clyde;}</t>
  </si>
  <si>
    <t>attack_or_donate_amnt_cherry = 9000; public static Integer getAttack_Or_Donate_Amnt_Cherry(){return attack_or_donate_amnt_cherry;}</t>
  </si>
  <si>
    <t>attack_or_donate_amnt_pacman = 9000; public static Integer getAttack_Or_Donate_Amnt_Pacman(){return attack_or_donate_amnt_pacman;}</t>
  </si>
  <si>
    <t>attack_or_donate_amnt_blinky = 9000; public static Integer getAttack_Or_Donate_Amnt_Blinky(){return attack_or_donate_amnt_blinky;}</t>
  </si>
  <si>
    <t>attack_or_donate_amnt_inky = 9000; public static Integer getAttack_Or_Donate_Amnt_Inky(){return attack_or_donate_amnt_inky;}</t>
  </si>
  <si>
    <t>mirror_balances_pinky_value = 9111111; public static Integer getMirror_Balances_Pinky_Value(){return mirror_balances_pinky_value;}</t>
  </si>
  <si>
    <t>mirror_balances_clyde_value = 9111111; public static Integer getMirror_Balances_Clyde_Value(){return mirror_balances_clyde_value;}</t>
  </si>
  <si>
    <t>mirror_balances_cherry_value = 9111111; public static Integer getMirror_Balances_Cherry_Value(){return mirror_balances_cherry_value;}</t>
  </si>
  <si>
    <t>mirror_balances_pacman_value = 9111111; public static Integer getMirror_Balances_Pacman_Value(){return mirror_balances_pacman_value;}</t>
  </si>
  <si>
    <t>mirror_balances_blinky_value = 9111111; public static Integer getMirror_Balancse_Blinky_Value(){return mirror_balances_blinky_value;}</t>
  </si>
  <si>
    <t>mirror_balances_inky_value = 9111111; public static Integer getMirror_Balances_Inky_Value(){return mirror_balances_inky_value;}</t>
  </si>
  <si>
    <t>alarm_date_value = "02/25/1963"; public static String getAlarm_Date_Value(){return alarm_date_value;}</t>
  </si>
  <si>
    <t>alarm_time_value = "12:00:00"; public static String getAlarm_Time_Value(){return alarm_time_value;}</t>
  </si>
  <si>
    <t>actual_name_value = "abcdefg"; public static String getActual_Name_value(){return actual_name_value;}</t>
  </si>
  <si>
    <t>private String actual_name_value; public String getActual_name_value(){return actual_name_value;} public void setActual_name_value(String actual_name_value){this.actual_name_value = actual_name_value;}</t>
  </si>
  <si>
    <t>Integer</t>
  </si>
  <si>
    <t>Long</t>
  </si>
  <si>
    <t>pinky_rename = "PINKY"</t>
  </si>
  <si>
    <t>clyde_rename = "CLYDE"</t>
  </si>
  <si>
    <t>cherry_rename = "CHERRY"</t>
  </si>
  <si>
    <t>pacMan_rename = "PACMAN"</t>
  </si>
  <si>
    <t>blinky_rename = "BLINKY"</t>
  </si>
  <si>
    <t>inky_rename = "INKY"</t>
  </si>
  <si>
    <t>((GlobalVariables) this.getApplication()).setActual_name_value("boysad");</t>
  </si>
  <si>
    <t>+ ",</t>
  </si>
  <si>
    <t xml:space="preserve">:" + </t>
  </si>
  <si>
    <t>AtmegaVariable</t>
  </si>
  <si>
    <t>M_EN</t>
  </si>
  <si>
    <t>L_EN</t>
  </si>
  <si>
    <t>S_EN</t>
  </si>
  <si>
    <t>MO_EN</t>
  </si>
  <si>
    <t>CL_EN</t>
  </si>
  <si>
    <t>PIN_EN</t>
  </si>
  <si>
    <t>CLY_EN</t>
  </si>
  <si>
    <t>CHE_EN</t>
  </si>
  <si>
    <t>PAC_EN</t>
  </si>
  <si>
    <t>BLI_EN</t>
  </si>
  <si>
    <t>INK_EN</t>
  </si>
  <si>
    <t>LS_EN</t>
  </si>
  <si>
    <t>ALM_EN</t>
  </si>
  <si>
    <t>ALM_DATE</t>
  </si>
  <si>
    <t>ALM_TIME</t>
  </si>
  <si>
    <t>PERF_NUM</t>
  </si>
  <si>
    <t>GAME_STATUS</t>
  </si>
  <si>
    <t>MY_CHAR_NUM</t>
  </si>
  <si>
    <t>ACT_NAME</t>
  </si>
  <si>
    <t>BANK_AFTER_SPEND</t>
  </si>
  <si>
    <t>ATTACK_BAL</t>
  </si>
  <si>
    <t>ATT_DON</t>
  </si>
  <si>
    <t>WILL_NO</t>
  </si>
  <si>
    <t>MIRROR_NO</t>
  </si>
  <si>
    <t>AD_PIN</t>
  </si>
  <si>
    <t>AD_CHE</t>
  </si>
  <si>
    <t>AD_CLY</t>
  </si>
  <si>
    <t>AD_PAC</t>
  </si>
  <si>
    <t>AD_BLI</t>
  </si>
  <si>
    <t>AD_INK</t>
  </si>
  <si>
    <t>MB_PIN</t>
  </si>
  <si>
    <t>MB_CLY</t>
  </si>
  <si>
    <t>MB_CHE</t>
  </si>
  <si>
    <t>MB_PAC</t>
  </si>
  <si>
    <t>MB_BLI</t>
  </si>
  <si>
    <t>MB_INK</t>
  </si>
  <si>
    <t>PIN_RENAME</t>
  </si>
  <si>
    <t>CLY_RENAME</t>
  </si>
  <si>
    <t>CHE_RENAME</t>
  </si>
  <si>
    <t>PAC_RENAME</t>
  </si>
  <si>
    <t>BLI_RENAME</t>
  </si>
  <si>
    <t>INK_RENAME</t>
  </si>
  <si>
    <t>POS</t>
  </si>
  <si>
    <t xml:space="preserve"> = (data_line[</t>
  </si>
  <si>
    <t>]-48);</t>
  </si>
  <si>
    <t xml:space="preserve">   // </t>
  </si>
  <si>
    <t>NL_EN</t>
  </si>
  <si>
    <t>LS_VAL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</si>
</sst>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FF0000"/>
      <name val="JetBrains Mono"/>
      <family val="3"/>
    </font>
    <font>
      <sz val="11"/>
      <color rgb="FF66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  <xf numFmtId="0" fontId="0" fillId="0" borderId="0" xfId="0" quotePrefix="1"/>
    <xf numFmtId="0" fontId="30" fillId="0" borderId="0" xfId="0" quotePrefix="1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6600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I61"/>
  <sheetViews>
    <sheetView zoomScaleNormal="100" workbookViewId="0">
      <selection activeCell="C15" sqref="C15"/>
    </sheetView>
  </sheetViews>
  <sheetFormatPr defaultColWidth="29.28515625" defaultRowHeight="15.75" customHeight="1"/>
  <cols>
    <col min="1" max="2" width="4.85546875" customWidth="1"/>
    <col min="3" max="3" width="13.7109375" customWidth="1"/>
    <col min="4" max="4" width="10.5703125" bestFit="1" customWidth="1"/>
    <col min="5" max="5" width="40.5703125" customWidth="1"/>
    <col min="6" max="6" width="12.85546875" customWidth="1"/>
    <col min="7" max="7" width="50" customWidth="1"/>
    <col min="8" max="9" width="29.28515625" style="22"/>
  </cols>
  <sheetData>
    <row r="2" spans="1:9" ht="15.75" customHeight="1">
      <c r="C2" s="3" t="s">
        <v>199</v>
      </c>
      <c r="D2" s="7"/>
      <c r="E2" s="3" t="s">
        <v>56</v>
      </c>
      <c r="F2" s="21" t="s">
        <v>47</v>
      </c>
      <c r="G2" s="21"/>
      <c r="H2" s="59" t="str">
        <f t="shared" ref="H2:H42" si="0">CONCATENATE(H1,F2)</f>
        <v>&gt;&gt;&gt;&gt;&gt;</v>
      </c>
      <c r="I2" s="59" t="str">
        <f t="shared" ref="I2:I42" si="1">CONCATENATE(I1,G2)</f>
        <v/>
      </c>
    </row>
    <row r="3" spans="1:9" s="75" customFormat="1" ht="15.75" customHeight="1">
      <c r="A3" s="75">
        <v>1</v>
      </c>
      <c r="B3" s="75">
        <v>11</v>
      </c>
      <c r="C3" s="77" t="s">
        <v>200</v>
      </c>
      <c r="D3" s="76" t="s">
        <v>33</v>
      </c>
      <c r="E3" s="77" t="s">
        <v>117</v>
      </c>
      <c r="F3" s="79" t="str">
        <f t="shared" ref="F3:F47" si="2">CONCATENATE($B3,":",$D3,",")</f>
        <v>11:#,</v>
      </c>
      <c r="G3" s="80" t="str">
        <f>CONCATENATE($F3,$E3,",")</f>
        <v>11:#,Master_Enable,</v>
      </c>
      <c r="H3" s="59" t="str">
        <f t="shared" si="0"/>
        <v>&gt;&gt;&gt;&gt;&gt;11:#,</v>
      </c>
      <c r="I3" s="59" t="str">
        <f t="shared" si="1"/>
        <v>11:#,Master_Enable,</v>
      </c>
    </row>
    <row r="4" spans="1:9" s="75" customFormat="1" ht="15.75" customHeight="1">
      <c r="A4" s="75">
        <v>2</v>
      </c>
      <c r="B4" s="75">
        <v>12</v>
      </c>
      <c r="C4" s="77" t="s">
        <v>201</v>
      </c>
      <c r="D4" s="76" t="s">
        <v>33</v>
      </c>
      <c r="E4" s="77" t="s">
        <v>118</v>
      </c>
      <c r="F4" s="79" t="str">
        <f t="shared" si="2"/>
        <v>12:#,</v>
      </c>
      <c r="G4" s="80" t="str">
        <f>CONCATENATE($F4,$E4,",")</f>
        <v>12:#,Light_Enable,</v>
      </c>
      <c r="H4" s="59" t="str">
        <f t="shared" si="0"/>
        <v>&gt;&gt;&gt;&gt;&gt;11:#,12:#,</v>
      </c>
      <c r="I4" s="59" t="str">
        <f t="shared" si="1"/>
        <v>11:#,Master_Enable,12:#,Light_Enable,</v>
      </c>
    </row>
    <row r="5" spans="1:9" s="75" customFormat="1" ht="15.75" customHeight="1">
      <c r="A5" s="75">
        <v>3</v>
      </c>
      <c r="B5" s="75">
        <v>13</v>
      </c>
      <c r="C5" s="77" t="s">
        <v>202</v>
      </c>
      <c r="D5" s="76" t="s">
        <v>33</v>
      </c>
      <c r="E5" s="77" t="s">
        <v>119</v>
      </c>
      <c r="F5" s="79" t="str">
        <f t="shared" si="2"/>
        <v>13:#,</v>
      </c>
      <c r="G5" s="80" t="str">
        <f>CONCATENATE($F5,$E5,",")</f>
        <v>13:#,Sound_Enable,</v>
      </c>
      <c r="H5" s="59" t="str">
        <f t="shared" si="0"/>
        <v>&gt;&gt;&gt;&gt;&gt;11:#,12:#,13:#,</v>
      </c>
      <c r="I5" s="59" t="str">
        <f t="shared" si="1"/>
        <v>11:#,Master_Enable,12:#,Light_Enable,13:#,Sound_Enable,</v>
      </c>
    </row>
    <row r="6" spans="1:9" s="75" customFormat="1" ht="15.75" customHeight="1">
      <c r="A6" s="75">
        <v>4</v>
      </c>
      <c r="B6" s="75">
        <v>14</v>
      </c>
      <c r="C6" s="77" t="s">
        <v>203</v>
      </c>
      <c r="D6" s="76" t="s">
        <v>33</v>
      </c>
      <c r="E6" s="77" t="s">
        <v>120</v>
      </c>
      <c r="F6" s="79" t="str">
        <f t="shared" si="2"/>
        <v>14:#,</v>
      </c>
      <c r="G6" s="80" t="str">
        <f>CONCATENATE($F6,$E6,",")</f>
        <v>14:#,Motion_Enable,</v>
      </c>
      <c r="H6" s="59" t="str">
        <f t="shared" si="0"/>
        <v>&gt;&gt;&gt;&gt;&gt;11:#,12:#,13:#,14:#,</v>
      </c>
      <c r="I6" s="59" t="str">
        <f t="shared" si="1"/>
        <v>11:#,Master_Enable,12:#,Light_Enable,13:#,Sound_Enable,14:#,Motion_Enable,</v>
      </c>
    </row>
    <row r="7" spans="1:9" s="75" customFormat="1" ht="15.75" customHeight="1">
      <c r="A7" s="75">
        <v>5</v>
      </c>
      <c r="B7" s="75">
        <v>15</v>
      </c>
      <c r="C7" s="77" t="s">
        <v>204</v>
      </c>
      <c r="D7" s="76" t="s">
        <v>33</v>
      </c>
      <c r="E7" s="77" t="s">
        <v>121</v>
      </c>
      <c r="F7" s="79" t="str">
        <f t="shared" si="2"/>
        <v>15:#,</v>
      </c>
      <c r="G7" s="80" t="str">
        <f>CONCATENATE($F7,$E7,",")</f>
        <v>15:#,Clock_Enable,</v>
      </c>
      <c r="H7" s="59" t="str">
        <f t="shared" si="0"/>
        <v>&gt;&gt;&gt;&gt;&gt;11:#,12:#,13:#,14:#,15:#,</v>
      </c>
      <c r="I7" s="59" t="str">
        <f t="shared" si="1"/>
        <v>11:#,Master_Enable,12:#,Light_Enable,13:#,Sound_Enable,14:#,Motion_Enable,15:#,Clock_Enable,</v>
      </c>
    </row>
    <row r="8" spans="1:9" s="75" customFormat="1" ht="15.75" customHeight="1">
      <c r="A8" s="75">
        <v>6</v>
      </c>
      <c r="B8" s="75">
        <v>16</v>
      </c>
      <c r="C8" s="77" t="s">
        <v>205</v>
      </c>
      <c r="D8" s="76" t="s">
        <v>33</v>
      </c>
      <c r="E8" s="77" t="s">
        <v>122</v>
      </c>
      <c r="F8" s="79" t="str">
        <f t="shared" si="2"/>
        <v>16:#,</v>
      </c>
      <c r="G8" s="80" t="str">
        <f t="shared" ref="G8:G47" si="3">CONCATENATE($F8,$E8,",")</f>
        <v>16:#,Light_Pinky,</v>
      </c>
      <c r="H8" s="59" t="str">
        <f t="shared" si="0"/>
        <v>&gt;&gt;&gt;&gt;&gt;11:#,12:#,13:#,14:#,15:#,16:#,</v>
      </c>
      <c r="I8" s="59" t="str">
        <f t="shared" si="1"/>
        <v>11:#,Master_Enable,12:#,Light_Enable,13:#,Sound_Enable,14:#,Motion_Enable,15:#,Clock_Enable,16:#,Light_Pinky,</v>
      </c>
    </row>
    <row r="9" spans="1:9" s="75" customFormat="1" ht="15.75" customHeight="1">
      <c r="A9" s="75">
        <v>7</v>
      </c>
      <c r="B9" s="75">
        <v>17</v>
      </c>
      <c r="C9" s="77" t="s">
        <v>206</v>
      </c>
      <c r="D9" s="76" t="s">
        <v>33</v>
      </c>
      <c r="E9" s="77" t="s">
        <v>123</v>
      </c>
      <c r="F9" s="79" t="str">
        <f t="shared" si="2"/>
        <v>17:#,</v>
      </c>
      <c r="G9" s="80" t="str">
        <f t="shared" si="3"/>
        <v>17:#,Light_Clyde,</v>
      </c>
      <c r="H9" s="59" t="str">
        <f t="shared" si="0"/>
        <v>&gt;&gt;&gt;&gt;&gt;11:#,12:#,13:#,14:#,15:#,16:#,17:#,</v>
      </c>
      <c r="I9" s="59" t="str">
        <f t="shared" si="1"/>
        <v>11:#,Master_Enable,12:#,Light_Enable,13:#,Sound_Enable,14:#,Motion_Enable,15:#,Clock_Enable,16:#,Light_Pinky,17:#,Light_Clyde,</v>
      </c>
    </row>
    <row r="10" spans="1:9" s="75" customFormat="1" ht="15.75" customHeight="1">
      <c r="A10" s="75">
        <v>8</v>
      </c>
      <c r="B10" s="75">
        <v>18</v>
      </c>
      <c r="C10" s="77" t="s">
        <v>207</v>
      </c>
      <c r="D10" s="76" t="s">
        <v>33</v>
      </c>
      <c r="E10" s="77" t="s">
        <v>124</v>
      </c>
      <c r="F10" s="79" t="str">
        <f t="shared" si="2"/>
        <v>18:#,</v>
      </c>
      <c r="G10" s="80" t="str">
        <f t="shared" si="3"/>
        <v>18:#,Light_Cherry,</v>
      </c>
      <c r="H10" s="59" t="str">
        <f t="shared" si="0"/>
        <v>&gt;&gt;&gt;&gt;&gt;11:#,12:#,13:#,14:#,15:#,16:#,17:#,18:#,</v>
      </c>
      <c r="I10" s="59" t="str">
        <f t="shared" si="1"/>
        <v>11:#,Master_Enable,12:#,Light_Enable,13:#,Sound_Enable,14:#,Motion_Enable,15:#,Clock_Enable,16:#,Light_Pinky,17:#,Light_Clyde,18:#,Light_Cherry,</v>
      </c>
    </row>
    <row r="11" spans="1:9" s="75" customFormat="1" ht="15.75" customHeight="1">
      <c r="A11" s="75">
        <v>9</v>
      </c>
      <c r="B11" s="75">
        <v>19</v>
      </c>
      <c r="C11" s="77" t="s">
        <v>208</v>
      </c>
      <c r="D11" s="76" t="s">
        <v>33</v>
      </c>
      <c r="E11" s="77" t="s">
        <v>125</v>
      </c>
      <c r="F11" s="79" t="str">
        <f t="shared" si="2"/>
        <v>19:#,</v>
      </c>
      <c r="G11" s="80" t="str">
        <f t="shared" si="3"/>
        <v>19:#,Light_PacMan,</v>
      </c>
      <c r="H11" s="59" t="str">
        <f t="shared" si="0"/>
        <v>&gt;&gt;&gt;&gt;&gt;11:#,12:#,13:#,14:#,15:#,16:#,17:#,18:#,19:#,</v>
      </c>
      <c r="I11" s="59" t="str">
        <f t="shared" si="1"/>
        <v>11:#,Master_Enable,12:#,Light_Enable,13:#,Sound_Enable,14:#,Motion_Enable,15:#,Clock_Enable,16:#,Light_Pinky,17:#,Light_Clyde,18:#,Light_Cherry,19:#,Light_PacMan,</v>
      </c>
    </row>
    <row r="12" spans="1:9" s="75" customFormat="1" ht="15.75" customHeight="1">
      <c r="A12" s="75">
        <v>10</v>
      </c>
      <c r="B12" s="75">
        <v>20</v>
      </c>
      <c r="C12" s="77" t="s">
        <v>209</v>
      </c>
      <c r="D12" s="76" t="s">
        <v>33</v>
      </c>
      <c r="E12" s="77" t="s">
        <v>126</v>
      </c>
      <c r="F12" s="79" t="str">
        <f t="shared" si="2"/>
        <v>20:#,</v>
      </c>
      <c r="G12" s="80" t="str">
        <f t="shared" si="3"/>
        <v>20:#,Light_Blinky,</v>
      </c>
      <c r="H12" s="59" t="str">
        <f t="shared" si="0"/>
        <v>&gt;&gt;&gt;&gt;&gt;11:#,12:#,13:#,14:#,15:#,16:#,17:#,18:#,19:#,20:#,</v>
      </c>
      <c r="I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9" s="75" customFormat="1" ht="15.75" customHeight="1">
      <c r="A13" s="75">
        <v>11</v>
      </c>
      <c r="B13" s="75">
        <v>21</v>
      </c>
      <c r="C13" s="77" t="s">
        <v>210</v>
      </c>
      <c r="D13" s="76" t="s">
        <v>33</v>
      </c>
      <c r="E13" s="77" t="s">
        <v>127</v>
      </c>
      <c r="F13" s="79" t="str">
        <f t="shared" si="2"/>
        <v>21:#,</v>
      </c>
      <c r="G13" s="80" t="str">
        <f t="shared" si="3"/>
        <v>21:#,Light_Inky,</v>
      </c>
      <c r="H13" s="59" t="str">
        <f t="shared" si="0"/>
        <v>&gt;&gt;&gt;&gt;&gt;11:#,12:#,13:#,14:#,15:#,16:#,17:#,18:#,19:#,20:#,21:#,</v>
      </c>
      <c r="I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9" s="75" customFormat="1" ht="15.75" customHeight="1">
      <c r="A14" s="75">
        <v>12</v>
      </c>
      <c r="B14" s="75">
        <v>22</v>
      </c>
      <c r="C14" s="77" t="s">
        <v>211</v>
      </c>
      <c r="D14" s="76" t="s">
        <v>33</v>
      </c>
      <c r="E14" s="77" t="s">
        <v>128</v>
      </c>
      <c r="F14" s="79" t="str">
        <f t="shared" si="2"/>
        <v>22:#,</v>
      </c>
      <c r="G14" s="80" t="str">
        <f t="shared" si="3"/>
        <v>22:#,Light_Sensor_Enable,</v>
      </c>
      <c r="H14" s="59" t="str">
        <f t="shared" si="0"/>
        <v>&gt;&gt;&gt;&gt;&gt;11:#,12:#,13:#,14:#,15:#,16:#,17:#,18:#,19:#,20:#,21:#,22:#,</v>
      </c>
      <c r="I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9" s="75" customFormat="1" ht="15.75" customHeight="1">
      <c r="A15" s="75">
        <v>13</v>
      </c>
      <c r="B15" s="75">
        <v>23</v>
      </c>
      <c r="C15" s="77" t="s">
        <v>247</v>
      </c>
      <c r="D15" s="76" t="s">
        <v>97</v>
      </c>
      <c r="E15" s="77" t="s">
        <v>129</v>
      </c>
      <c r="F15" s="79" t="str">
        <f t="shared" si="2"/>
        <v>23:9####,</v>
      </c>
      <c r="G15" s="80" t="str">
        <f t="shared" si="3"/>
        <v>23:9####,Light_Sensor_trigger_value,</v>
      </c>
      <c r="H15" s="59" t="str">
        <f t="shared" si="0"/>
        <v>&gt;&gt;&gt;&gt;&gt;11:#,12:#,13:#,14:#,15:#,16:#,17:#,18:#,19:#,20:#,21:#,22:#,23:9####,</v>
      </c>
      <c r="I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9" s="75" customFormat="1" ht="15.75" customHeight="1">
      <c r="A16" s="75">
        <v>14</v>
      </c>
      <c r="B16" s="75">
        <v>24</v>
      </c>
      <c r="C16" s="77" t="s">
        <v>246</v>
      </c>
      <c r="D16" s="76" t="s">
        <v>33</v>
      </c>
      <c r="E16" s="77" t="s">
        <v>130</v>
      </c>
      <c r="F16" s="79" t="str">
        <f t="shared" si="2"/>
        <v>24:#,</v>
      </c>
      <c r="G16" s="80" t="str">
        <f t="shared" si="3"/>
        <v>24:#,Night_Light_Enable_and_mode,</v>
      </c>
      <c r="H16" s="59" t="str">
        <f t="shared" si="0"/>
        <v>&gt;&gt;&gt;&gt;&gt;11:#,12:#,13:#,14:#,15:#,16:#,17:#,18:#,19:#,20:#,21:#,22:#,23:9####,24:#,</v>
      </c>
      <c r="I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9" s="75" customFormat="1" ht="15.75" customHeight="1">
      <c r="A17" s="75">
        <v>15</v>
      </c>
      <c r="B17" s="75">
        <v>25</v>
      </c>
      <c r="C17" s="77"/>
      <c r="D17" s="76" t="s">
        <v>33</v>
      </c>
      <c r="E17" s="77" t="s">
        <v>81</v>
      </c>
      <c r="F17" s="79" t="str">
        <f t="shared" si="2"/>
        <v>25:#,</v>
      </c>
      <c r="G17" s="80" t="str">
        <f t="shared" si="3"/>
        <v>25:#,(ip address preset),</v>
      </c>
      <c r="H17" s="59" t="str">
        <f t="shared" si="0"/>
        <v>&gt;&gt;&gt;&gt;&gt;11:#,12:#,13:#,14:#,15:#,16:#,17:#,18:#,19:#,20:#,21:#,22:#,23:9####,24:#,25:#,</v>
      </c>
      <c r="I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9" s="75" customFormat="1" ht="15.75" customHeight="1">
      <c r="A18" s="75">
        <v>16</v>
      </c>
      <c r="B18" s="75">
        <v>26</v>
      </c>
      <c r="C18" s="77" t="s">
        <v>212</v>
      </c>
      <c r="D18" s="76" t="s">
        <v>33</v>
      </c>
      <c r="E18" s="77" t="s">
        <v>131</v>
      </c>
      <c r="F18" s="79" t="str">
        <f t="shared" si="2"/>
        <v>26:#,</v>
      </c>
      <c r="G18" s="80" t="str">
        <f t="shared" si="3"/>
        <v>26:#,Alarm_Enable,</v>
      </c>
      <c r="H18" s="59" t="str">
        <f t="shared" si="0"/>
        <v>&gt;&gt;&gt;&gt;&gt;11:#,12:#,13:#,14:#,15:#,16:#,17:#,18:#,19:#,20:#,21:#,22:#,23:9####,24:#,25:#,26:#,</v>
      </c>
      <c r="I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9" s="75" customFormat="1" ht="15.75" customHeight="1">
      <c r="A19" s="75">
        <v>17</v>
      </c>
      <c r="B19" s="75">
        <v>27</v>
      </c>
      <c r="C19" s="77" t="s">
        <v>213</v>
      </c>
      <c r="D19" s="76" t="s">
        <v>114</v>
      </c>
      <c r="E19" s="77" t="s">
        <v>132</v>
      </c>
      <c r="F19" s="79" t="str">
        <f t="shared" si="2"/>
        <v>27:9########,</v>
      </c>
      <c r="G19" s="80" t="str">
        <f t="shared" si="3"/>
        <v>27:9########,Alarm_Date,</v>
      </c>
      <c r="H19" s="59" t="str">
        <f t="shared" si="0"/>
        <v>&gt;&gt;&gt;&gt;&gt;11:#,12:#,13:#,14:#,15:#,16:#,17:#,18:#,19:#,20:#,21:#,22:#,23:9####,24:#,25:#,26:#,27:9########,</v>
      </c>
      <c r="I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9" s="75" customFormat="1" ht="15.75" customHeight="1">
      <c r="A20" s="75">
        <v>18</v>
      </c>
      <c r="B20" s="75">
        <v>28</v>
      </c>
      <c r="C20" s="77" t="s">
        <v>214</v>
      </c>
      <c r="D20" s="76" t="s">
        <v>114</v>
      </c>
      <c r="E20" s="77" t="s">
        <v>133</v>
      </c>
      <c r="F20" s="79" t="str">
        <f t="shared" si="2"/>
        <v>28:9########,</v>
      </c>
      <c r="G20" s="80" t="str">
        <f t="shared" si="3"/>
        <v>28:9########,Alarm_Time,</v>
      </c>
      <c r="H20" s="59" t="str">
        <f t="shared" si="0"/>
        <v>&gt;&gt;&gt;&gt;&gt;11:#,12:#,13:#,14:#,15:#,16:#,17:#,18:#,19:#,20:#,21:#,22:#,23:9####,24:#,25:#,26:#,27:9########,28:9########,</v>
      </c>
      <c r="I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9" s="75" customFormat="1" ht="15.75" customHeight="1">
      <c r="A21" s="75">
        <v>19</v>
      </c>
      <c r="B21" s="75">
        <v>29</v>
      </c>
      <c r="C21" s="77" t="s">
        <v>215</v>
      </c>
      <c r="D21" s="76" t="s">
        <v>44</v>
      </c>
      <c r="E21" s="77" t="s">
        <v>134</v>
      </c>
      <c r="F21" s="79" t="str">
        <f t="shared" si="2"/>
        <v>29:##,</v>
      </c>
      <c r="G21" s="80" t="str">
        <f t="shared" si="3"/>
        <v>29:##,Performance_number,</v>
      </c>
      <c r="H21" s="59" t="str">
        <f t="shared" si="0"/>
        <v>&gt;&gt;&gt;&gt;&gt;11:#,12:#,13:#,14:#,15:#,16:#,17:#,18:#,19:#,20:#,21:#,22:#,23:9####,24:#,25:#,26:#,27:9########,28:9########,29:##,</v>
      </c>
      <c r="I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9" s="75" customFormat="1" ht="15.75" customHeight="1">
      <c r="A22" s="75">
        <v>20</v>
      </c>
      <c r="B22" s="75">
        <v>41</v>
      </c>
      <c r="C22" s="77" t="s">
        <v>216</v>
      </c>
      <c r="D22" s="76" t="s">
        <v>33</v>
      </c>
      <c r="E22" s="77" t="s">
        <v>135</v>
      </c>
      <c r="F22" s="79" t="str">
        <f t="shared" si="2"/>
        <v>41:#,</v>
      </c>
      <c r="G22" s="80" t="str">
        <f t="shared" si="3"/>
        <v>41:#,Stayin_Game_Status,</v>
      </c>
      <c r="H22" s="59" t="str">
        <f t="shared" si="0"/>
        <v>&gt;&gt;&gt;&gt;&gt;11:#,12:#,13:#,14:#,15:#,16:#,17:#,18:#,19:#,20:#,21:#,22:#,23:9####,24:#,25:#,26:#,27:9########,28:9########,29:##,41:#,</v>
      </c>
      <c r="I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9" s="75" customFormat="1" ht="15.75" customHeight="1">
      <c r="A23" s="75">
        <v>21</v>
      </c>
      <c r="B23" s="75">
        <v>42</v>
      </c>
      <c r="C23" s="77" t="s">
        <v>217</v>
      </c>
      <c r="D23" s="76" t="s">
        <v>33</v>
      </c>
      <c r="E23" s="77" t="s">
        <v>136</v>
      </c>
      <c r="F23" s="79" t="str">
        <f t="shared" si="2"/>
        <v>42:#,</v>
      </c>
      <c r="G23" s="80" t="str">
        <f t="shared" si="3"/>
        <v>42:#,myCharNum,</v>
      </c>
      <c r="H23" s="59" t="str">
        <f t="shared" si="0"/>
        <v>&gt;&gt;&gt;&gt;&gt;11:#,12:#,13:#,14:#,15:#,16:#,17:#,18:#,19:#,20:#,21:#,22:#,23:9####,24:#,25:#,26:#,27:9########,28:9########,29:##,41:#,42:#,</v>
      </c>
      <c r="I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9" s="51" customFormat="1" ht="15.75" customHeight="1">
      <c r="A24" s="75">
        <v>22</v>
      </c>
      <c r="B24" s="75">
        <v>43</v>
      </c>
      <c r="C24" s="77" t="s">
        <v>218</v>
      </c>
      <c r="D24" s="76" t="s">
        <v>98</v>
      </c>
      <c r="E24" s="77" t="s">
        <v>92</v>
      </c>
      <c r="F24" s="79" t="str">
        <f t="shared" si="2"/>
        <v>43:#######,</v>
      </c>
      <c r="G24" s="80" t="str">
        <f t="shared" si="3"/>
        <v>43:#######,ActualName,</v>
      </c>
      <c r="H24" s="59" t="str">
        <f t="shared" si="0"/>
        <v>&gt;&gt;&gt;&gt;&gt;11:#,12:#,13:#,14:#,15:#,16:#,17:#,18:#,19:#,20:#,21:#,22:#,23:9####,24:#,25:#,26:#,27:9########,28:9########,29:##,41:#,42:#,43:#######,</v>
      </c>
      <c r="I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9" ht="15.75" customHeight="1">
      <c r="A25" s="75">
        <v>23</v>
      </c>
      <c r="B25" s="75">
        <v>44</v>
      </c>
      <c r="C25" s="77" t="s">
        <v>219</v>
      </c>
      <c r="D25" s="76" t="s">
        <v>115</v>
      </c>
      <c r="E25" s="77" t="s">
        <v>83</v>
      </c>
      <c r="F25" s="79" t="str">
        <f t="shared" si="2"/>
        <v>44:9###,</v>
      </c>
      <c r="G25" s="80" t="str">
        <f t="shared" si="3"/>
        <v>44:9###,BankAfterSpend,</v>
      </c>
      <c r="H25" s="22" t="str">
        <f t="shared" si="0"/>
        <v>&gt;&gt;&gt;&gt;&gt;11:#,12:#,13:#,14:#,15:#,16:#,17:#,18:#,19:#,20:#,21:#,22:#,23:9####,24:#,25:#,26:#,27:9########,28:9########,29:##,41:#,42:#,43:#######,44:9###,</v>
      </c>
      <c r="I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9" s="51" customFormat="1" ht="15.75" customHeight="1">
      <c r="A26" s="75">
        <v>24</v>
      </c>
      <c r="B26" s="75">
        <v>45</v>
      </c>
      <c r="C26" s="77" t="s">
        <v>220</v>
      </c>
      <c r="D26" s="76" t="s">
        <v>115</v>
      </c>
      <c r="E26" s="77" t="s">
        <v>93</v>
      </c>
      <c r="F26" s="79" t="str">
        <f t="shared" si="2"/>
        <v>45:9###,</v>
      </c>
      <c r="G26" s="80" t="str">
        <f t="shared" si="3"/>
        <v>45:9###,Attack_balance,</v>
      </c>
      <c r="H26" s="59" t="str">
        <f t="shared" si="0"/>
        <v>&gt;&gt;&gt;&gt;&gt;11:#,12:#,13:#,14:#,15:#,16:#,17:#,18:#,19:#,20:#,21:#,22:#,23:9####,24:#,25:#,26:#,27:9########,28:9########,29:##,41:#,42:#,43:#######,44:9###,45:9###,</v>
      </c>
      <c r="I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9" s="51" customFormat="1" ht="15.75" customHeight="1">
      <c r="A27" s="75">
        <v>25</v>
      </c>
      <c r="B27" s="75">
        <v>46</v>
      </c>
      <c r="C27" s="77" t="s">
        <v>221</v>
      </c>
      <c r="D27" s="76" t="s">
        <v>94</v>
      </c>
      <c r="E27" s="77" t="s">
        <v>137</v>
      </c>
      <c r="F27" s="79" t="str">
        <f t="shared" si="2"/>
        <v>46:9######,</v>
      </c>
      <c r="G27" s="80" t="str">
        <f t="shared" si="3"/>
        <v>46:9######,Attack_or_Donate_Flag,</v>
      </c>
      <c r="H27" s="59" t="str">
        <f t="shared" si="0"/>
        <v>&gt;&gt;&gt;&gt;&gt;11:#,12:#,13:#,14:#,15:#,16:#,17:#,18:#,19:#,20:#,21:#,22:#,23:9####,24:#,25:#,26:#,27:9########,28:9########,29:##,41:#,42:#,43:#######,44:9###,45:9###,46:9######,</v>
      </c>
      <c r="I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9" s="51" customFormat="1" ht="15.75" customHeight="1">
      <c r="A28" s="75">
        <v>26</v>
      </c>
      <c r="B28" s="75">
        <v>47</v>
      </c>
      <c r="C28" s="77" t="s">
        <v>222</v>
      </c>
      <c r="D28" s="76" t="s">
        <v>94</v>
      </c>
      <c r="E28" s="77" t="s">
        <v>89</v>
      </c>
      <c r="F28" s="79" t="str">
        <f t="shared" si="2"/>
        <v>47:9######,</v>
      </c>
      <c r="G28" s="80" t="str">
        <f t="shared" si="3"/>
        <v>47:9######,Will_or_No (Pinky-Inky),</v>
      </c>
      <c r="H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I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9" s="51" customFormat="1" ht="15.75" customHeight="1">
      <c r="A29" s="75">
        <v>27</v>
      </c>
      <c r="B29" s="75">
        <v>48</v>
      </c>
      <c r="C29" s="77" t="s">
        <v>223</v>
      </c>
      <c r="D29" s="76" t="s">
        <v>94</v>
      </c>
      <c r="E29" s="77" t="s">
        <v>91</v>
      </c>
      <c r="F29" s="79" t="str">
        <f t="shared" si="2"/>
        <v>48:9######,</v>
      </c>
      <c r="G29" s="80" t="str">
        <f t="shared" si="3"/>
        <v>48:9######,Mirror_or_No (Pinky-Inky),</v>
      </c>
      <c r="H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I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9" s="51" customFormat="1" ht="15.75" customHeight="1">
      <c r="A30" s="75">
        <v>28</v>
      </c>
      <c r="B30" s="75">
        <v>49</v>
      </c>
      <c r="C30" s="77" t="s">
        <v>224</v>
      </c>
      <c r="D30" s="76" t="s">
        <v>115</v>
      </c>
      <c r="E30" s="77" t="s">
        <v>105</v>
      </c>
      <c r="F30" s="79" t="str">
        <f t="shared" si="2"/>
        <v>49:9###,</v>
      </c>
      <c r="G30" s="80" t="str">
        <f t="shared" si="3"/>
        <v>49:9###,Attack_or_Donate Pinky_Amnt,</v>
      </c>
      <c r="H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I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9" s="51" customFormat="1" ht="15.75" customHeight="1">
      <c r="A31" s="75">
        <v>29</v>
      </c>
      <c r="B31" s="75">
        <v>50</v>
      </c>
      <c r="C31" s="77" t="s">
        <v>226</v>
      </c>
      <c r="D31" s="76" t="s">
        <v>115</v>
      </c>
      <c r="E31" s="77" t="s">
        <v>106</v>
      </c>
      <c r="F31" s="79" t="str">
        <f t="shared" si="2"/>
        <v>50:9###,</v>
      </c>
      <c r="G31" s="80" t="str">
        <f t="shared" si="3"/>
        <v>50:9###,Attack_or_Donate Clyde_Amnt,</v>
      </c>
      <c r="H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I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9" s="51" customFormat="1" ht="15.75" customHeight="1">
      <c r="A32" s="75">
        <v>30</v>
      </c>
      <c r="B32" s="75">
        <v>51</v>
      </c>
      <c r="C32" s="77" t="s">
        <v>225</v>
      </c>
      <c r="D32" s="76" t="s">
        <v>115</v>
      </c>
      <c r="E32" s="77" t="s">
        <v>107</v>
      </c>
      <c r="F32" s="79" t="str">
        <f t="shared" si="2"/>
        <v>51:9###,</v>
      </c>
      <c r="G32" s="80" t="str">
        <f t="shared" si="3"/>
        <v>51:9###,Attack_or_Donate Cherry_Amnt,</v>
      </c>
      <c r="H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I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9" s="51" customFormat="1" ht="15.75" customHeight="1">
      <c r="A33" s="75">
        <v>31</v>
      </c>
      <c r="B33" s="75">
        <v>52</v>
      </c>
      <c r="C33" s="77" t="s">
        <v>227</v>
      </c>
      <c r="D33" s="76" t="s">
        <v>115</v>
      </c>
      <c r="E33" s="77" t="s">
        <v>108</v>
      </c>
      <c r="F33" s="79" t="str">
        <f t="shared" si="2"/>
        <v>52:9###,</v>
      </c>
      <c r="G33" s="80" t="str">
        <f t="shared" si="3"/>
        <v>52:9###,Attack_or_Donate PacMan_Amnt,</v>
      </c>
      <c r="H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I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9" s="51" customFormat="1" ht="15.75" customHeight="1">
      <c r="A34" s="75">
        <v>32</v>
      </c>
      <c r="B34" s="75">
        <v>53</v>
      </c>
      <c r="C34" s="77" t="s">
        <v>228</v>
      </c>
      <c r="D34" s="76" t="s">
        <v>115</v>
      </c>
      <c r="E34" s="77" t="s">
        <v>109</v>
      </c>
      <c r="F34" s="79" t="str">
        <f t="shared" si="2"/>
        <v>53:9###,</v>
      </c>
      <c r="G34" s="80" t="str">
        <f t="shared" si="3"/>
        <v>53:9###,Attack_or_Donate Blinky_Amnt,</v>
      </c>
      <c r="H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I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9" s="51" customFormat="1" ht="15.75" customHeight="1">
      <c r="A35" s="75">
        <v>33</v>
      </c>
      <c r="B35" s="75">
        <v>54</v>
      </c>
      <c r="C35" s="77" t="s">
        <v>229</v>
      </c>
      <c r="D35" s="76" t="s">
        <v>115</v>
      </c>
      <c r="E35" s="77" t="s">
        <v>110</v>
      </c>
      <c r="F35" s="79" t="str">
        <f t="shared" si="2"/>
        <v>54:9###,</v>
      </c>
      <c r="G35" s="80" t="str">
        <f t="shared" si="3"/>
        <v>54:9###,Attack_or_Donate Inky_Amnt,</v>
      </c>
      <c r="H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I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9" s="51" customFormat="1" ht="15.75" customHeight="1">
      <c r="A36" s="75">
        <v>34</v>
      </c>
      <c r="B36" s="75">
        <v>55</v>
      </c>
      <c r="C36" s="77" t="s">
        <v>230</v>
      </c>
      <c r="D36" s="76" t="s">
        <v>94</v>
      </c>
      <c r="E36" s="77" t="s">
        <v>99</v>
      </c>
      <c r="F36" s="79" t="str">
        <f t="shared" si="2"/>
        <v>55:9######,</v>
      </c>
      <c r="G36" s="80" t="str">
        <f t="shared" si="3"/>
        <v>55:9######,Mirror_Balances_Pinky_Values,</v>
      </c>
      <c r="H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I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9" s="51" customFormat="1" ht="15.75" customHeight="1">
      <c r="A37" s="75">
        <v>35</v>
      </c>
      <c r="B37" s="75">
        <v>56</v>
      </c>
      <c r="C37" s="77" t="s">
        <v>231</v>
      </c>
      <c r="D37" s="76" t="s">
        <v>94</v>
      </c>
      <c r="E37" s="77" t="s">
        <v>100</v>
      </c>
      <c r="F37" s="79" t="str">
        <f t="shared" si="2"/>
        <v>56:9######,</v>
      </c>
      <c r="G37" s="80" t="str">
        <f t="shared" si="3"/>
        <v>56:9######,Mirror_Balances_Clyde_Values,</v>
      </c>
      <c r="H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I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9" s="51" customFormat="1" ht="15.75" customHeight="1">
      <c r="A38" s="75">
        <v>36</v>
      </c>
      <c r="B38" s="75">
        <v>57</v>
      </c>
      <c r="C38" s="77" t="s">
        <v>232</v>
      </c>
      <c r="D38" s="76" t="s">
        <v>94</v>
      </c>
      <c r="E38" s="77" t="s">
        <v>101</v>
      </c>
      <c r="F38" s="79" t="str">
        <f t="shared" si="2"/>
        <v>57:9######,</v>
      </c>
      <c r="G38" s="80" t="str">
        <f t="shared" si="3"/>
        <v>57:9######,Mirror_Balances_Cherry_Values,</v>
      </c>
      <c r="H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I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9" s="51" customFormat="1" ht="15.75" customHeight="1">
      <c r="A39" s="75"/>
      <c r="B39" s="75">
        <v>58</v>
      </c>
      <c r="C39" s="77" t="s">
        <v>233</v>
      </c>
      <c r="D39" s="76" t="s">
        <v>94</v>
      </c>
      <c r="E39" s="77" t="s">
        <v>102</v>
      </c>
      <c r="F39" s="79" t="str">
        <f t="shared" si="2"/>
        <v>58:9######,</v>
      </c>
      <c r="G39" s="80" t="str">
        <f t="shared" si="3"/>
        <v>58:9######,Mirror_Balances_Pacman_Values,</v>
      </c>
      <c r="H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I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9" s="51" customFormat="1" ht="15.75" customHeight="1">
      <c r="A40" s="75"/>
      <c r="B40" s="75">
        <v>59</v>
      </c>
      <c r="C40" s="77" t="s">
        <v>234</v>
      </c>
      <c r="D40" s="76" t="s">
        <v>94</v>
      </c>
      <c r="E40" s="77" t="s">
        <v>103</v>
      </c>
      <c r="F40" s="79" t="str">
        <f t="shared" si="2"/>
        <v>59:9######,</v>
      </c>
      <c r="G40" s="80" t="str">
        <f t="shared" si="3"/>
        <v>59:9######,Mirror_Balances_Blinky_Values,</v>
      </c>
      <c r="H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I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9" s="51" customFormat="1" ht="15.75" customHeight="1">
      <c r="A41" s="75"/>
      <c r="B41" s="75">
        <v>60</v>
      </c>
      <c r="C41" s="77" t="s">
        <v>235</v>
      </c>
      <c r="D41" s="76" t="s">
        <v>94</v>
      </c>
      <c r="E41" s="77" t="s">
        <v>104</v>
      </c>
      <c r="F41" s="79" t="str">
        <f t="shared" si="2"/>
        <v>60:9######,</v>
      </c>
      <c r="G41" s="80" t="str">
        <f t="shared" si="3"/>
        <v>60:9######,Mirror_Balances_Inky_Values,</v>
      </c>
      <c r="H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I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9" s="51" customFormat="1" ht="15.75" customHeight="1">
      <c r="A42" s="75"/>
      <c r="B42" s="75">
        <v>61</v>
      </c>
      <c r="C42" s="77" t="s">
        <v>236</v>
      </c>
      <c r="D42" s="76" t="s">
        <v>98</v>
      </c>
      <c r="E42" s="77" t="s">
        <v>140</v>
      </c>
      <c r="F42" s="79" t="str">
        <f t="shared" si="2"/>
        <v>61:#######,</v>
      </c>
      <c r="G42" s="80" t="str">
        <f t="shared" si="3"/>
        <v>61:#######,Pinky_Rename,</v>
      </c>
      <c r="H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</v>
      </c>
      <c r="I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</v>
      </c>
    </row>
    <row r="43" spans="1:9" s="51" customFormat="1" ht="15.75" customHeight="1">
      <c r="A43" s="75"/>
      <c r="B43" s="75">
        <v>62</v>
      </c>
      <c r="C43" s="77" t="s">
        <v>237</v>
      </c>
      <c r="D43" s="76" t="s">
        <v>98</v>
      </c>
      <c r="E43" s="77" t="s">
        <v>141</v>
      </c>
      <c r="F43" s="79" t="str">
        <f t="shared" si="2"/>
        <v>62:#######,</v>
      </c>
      <c r="G43" s="80" t="str">
        <f t="shared" si="3"/>
        <v>62:#######,Clyde_Rename,</v>
      </c>
      <c r="H43" s="59" t="str">
        <f t="shared" ref="H43:H51" si="4">CONCATENATE(H42,F43)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</v>
      </c>
      <c r="I43" s="59" t="str">
        <f t="shared" ref="I43:I51" si="5">CONCATENATE(I42,G43)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</v>
      </c>
    </row>
    <row r="44" spans="1:9" s="51" customFormat="1" ht="15.75" customHeight="1">
      <c r="A44" s="75"/>
      <c r="B44" s="75">
        <v>63</v>
      </c>
      <c r="C44" s="77" t="s">
        <v>238</v>
      </c>
      <c r="D44" s="76" t="s">
        <v>98</v>
      </c>
      <c r="E44" s="77" t="s">
        <v>142</v>
      </c>
      <c r="F44" s="79" t="str">
        <f t="shared" si="2"/>
        <v>63:#######,</v>
      </c>
      <c r="G44" s="80" t="str">
        <f t="shared" si="3"/>
        <v>63:#######,Cherry_Rename,</v>
      </c>
      <c r="H44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</v>
      </c>
      <c r="I44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</v>
      </c>
    </row>
    <row r="45" spans="1:9" s="51" customFormat="1" ht="15.75" customHeight="1">
      <c r="A45" s="75"/>
      <c r="B45" s="75">
        <v>64</v>
      </c>
      <c r="C45" s="77" t="s">
        <v>239</v>
      </c>
      <c r="D45" s="76" t="s">
        <v>98</v>
      </c>
      <c r="E45" s="77" t="s">
        <v>143</v>
      </c>
      <c r="F45" s="79" t="str">
        <f t="shared" si="2"/>
        <v>64:#######,</v>
      </c>
      <c r="G45" s="80" t="str">
        <f t="shared" si="3"/>
        <v>64:#######,PacMan_Rename,</v>
      </c>
      <c r="H45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</v>
      </c>
      <c r="I45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</v>
      </c>
    </row>
    <row r="46" spans="1:9" s="51" customFormat="1" ht="15.75" customHeight="1">
      <c r="A46" s="75"/>
      <c r="B46" s="75">
        <v>65</v>
      </c>
      <c r="C46" s="77" t="s">
        <v>240</v>
      </c>
      <c r="D46" s="76" t="s">
        <v>98</v>
      </c>
      <c r="E46" s="77" t="s">
        <v>144</v>
      </c>
      <c r="F46" s="79" t="str">
        <f t="shared" si="2"/>
        <v>65:#######,</v>
      </c>
      <c r="G46" s="80" t="str">
        <f t="shared" si="3"/>
        <v>65:#######,Blinky_Rename,</v>
      </c>
      <c r="H46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</v>
      </c>
      <c r="I46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</v>
      </c>
    </row>
    <row r="47" spans="1:9" s="51" customFormat="1" ht="15.75" customHeight="1">
      <c r="A47" s="75"/>
      <c r="B47" s="75">
        <v>66</v>
      </c>
      <c r="C47" s="77" t="s">
        <v>241</v>
      </c>
      <c r="D47" s="76" t="s">
        <v>98</v>
      </c>
      <c r="E47" s="77" t="s">
        <v>145</v>
      </c>
      <c r="F47" s="79" t="str">
        <f t="shared" si="2"/>
        <v>66:#######,</v>
      </c>
      <c r="G47" s="80" t="str">
        <f t="shared" si="3"/>
        <v>66:#######,Inky_Rename,</v>
      </c>
      <c r="H47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7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8" spans="1:9" s="51" customFormat="1" ht="15.75" customHeight="1">
      <c r="A48" s="75"/>
      <c r="B48" s="75">
        <v>67</v>
      </c>
      <c r="C48" s="77"/>
      <c r="D48" s="76"/>
      <c r="E48" s="77"/>
      <c r="F48" s="79"/>
      <c r="G48" s="80"/>
      <c r="H48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8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9" spans="1:9" s="51" customFormat="1" ht="15.75" customHeight="1">
      <c r="A49" s="75"/>
      <c r="B49" s="75">
        <v>68</v>
      </c>
      <c r="C49" s="77"/>
      <c r="D49" s="76"/>
      <c r="E49" s="77"/>
      <c r="F49" s="79"/>
      <c r="G49" s="80"/>
      <c r="H49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9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0" spans="1:9" s="51" customFormat="1" ht="15.75" customHeight="1">
      <c r="A50" s="75"/>
      <c r="B50" s="75">
        <v>69</v>
      </c>
      <c r="C50" s="77"/>
      <c r="D50" s="76"/>
      <c r="E50" s="77"/>
      <c r="F50" s="79"/>
      <c r="G50" s="80"/>
      <c r="H50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0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1" spans="1:9" s="51" customFormat="1" ht="15.75" customHeight="1">
      <c r="A51" s="75"/>
      <c r="B51" s="75">
        <v>70</v>
      </c>
      <c r="C51" s="77"/>
      <c r="D51" s="76"/>
      <c r="E51" s="77"/>
      <c r="F51" s="79"/>
      <c r="G51" s="80"/>
      <c r="H51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1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2" spans="1:9" ht="15.75" customHeight="1">
      <c r="C52" s="39"/>
      <c r="D52" s="38"/>
      <c r="E52" s="39"/>
      <c r="F52" s="40"/>
      <c r="G52" s="41"/>
    </row>
    <row r="53" spans="1:9" ht="15.75" customHeight="1">
      <c r="C53" s="39"/>
      <c r="D53" s="38"/>
      <c r="E53" s="39"/>
      <c r="F53" s="40"/>
      <c r="G53" s="41"/>
    </row>
    <row r="54" spans="1:9" ht="15.75" customHeight="1">
      <c r="F54" s="41" t="str">
        <f>+I51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5" spans="1:9" ht="15.75" customHeight="1" thickBot="1">
      <c r="F55" s="27" t="str">
        <f>H51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G55" s="27"/>
    </row>
    <row r="57" spans="1:9" ht="15.75" customHeight="1">
      <c r="H57"/>
      <c r="I57"/>
    </row>
    <row r="58" spans="1:9" ht="15.75" customHeight="1">
      <c r="H58"/>
      <c r="I58"/>
    </row>
    <row r="59" spans="1:9" ht="15.75" customHeight="1">
      <c r="H59"/>
      <c r="I59"/>
    </row>
    <row r="60" spans="1:9" ht="15.75" customHeight="1">
      <c r="H60"/>
      <c r="I60"/>
    </row>
    <row r="61" spans="1:9" ht="15.75" customHeight="1">
      <c r="H61"/>
      <c r="I61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4" workbookViewId="0">
      <selection activeCell="H17" sqref="H17"/>
    </sheetView>
  </sheetViews>
  <sheetFormatPr defaultRowHeight="15"/>
  <cols>
    <col min="1" max="5" width="6.42578125" customWidth="1"/>
    <col min="6" max="6" width="19.5703125" bestFit="1" customWidth="1"/>
    <col min="7" max="7" width="39.28515625" bestFit="1" customWidth="1"/>
    <col min="11" max="11" width="39.5703125" bestFit="1" customWidth="1"/>
  </cols>
  <sheetData>
    <row r="2" spans="1:11">
      <c r="H2" t="s">
        <v>242</v>
      </c>
    </row>
    <row r="3" spans="1:11">
      <c r="A3">
        <f>COMBINED!B3</f>
        <v>11</v>
      </c>
      <c r="B3">
        <f>LEN(COMBINED!D3)+4</f>
        <v>5</v>
      </c>
      <c r="C3" t="s">
        <v>112</v>
      </c>
      <c r="D3" t="str">
        <f>+COMBINED!E3</f>
        <v>Master_Enable</v>
      </c>
      <c r="F3" t="str">
        <f>COMBINED!C3</f>
        <v>M_EN</v>
      </c>
      <c r="G3" t="s">
        <v>243</v>
      </c>
      <c r="H3">
        <v>9</v>
      </c>
      <c r="I3" t="s">
        <v>244</v>
      </c>
      <c r="J3" t="s">
        <v>245</v>
      </c>
      <c r="K3" t="str">
        <f>CONCATENATE(F3,G3,H3,I3,J3,D3)</f>
        <v>M_EN = (data_line[9]-48);   // Master_Enable</v>
      </c>
    </row>
    <row r="4" spans="1:11">
      <c r="A4">
        <f>COMBINED!B4</f>
        <v>12</v>
      </c>
      <c r="B4">
        <f>LEN(COMBINED!D4)+4</f>
        <v>5</v>
      </c>
      <c r="C4" t="s">
        <v>112</v>
      </c>
      <c r="D4" t="str">
        <f>+COMBINED!E4</f>
        <v>Light_Enable</v>
      </c>
      <c r="F4" t="str">
        <f>COMBINED!C4</f>
        <v>L_EN</v>
      </c>
      <c r="G4" t="s">
        <v>243</v>
      </c>
      <c r="H4">
        <f>+H3+5</f>
        <v>14</v>
      </c>
      <c r="I4" t="s">
        <v>244</v>
      </c>
      <c r="J4" t="s">
        <v>245</v>
      </c>
      <c r="K4" t="str">
        <f t="shared" ref="K4:K15" si="0">CONCATENATE(F4,G4,H4,I4,J4,D4)</f>
        <v>L_EN = (data_line[14]-48);   // Light_Enable</v>
      </c>
    </row>
    <row r="5" spans="1:11">
      <c r="A5">
        <f>COMBINED!B5</f>
        <v>13</v>
      </c>
      <c r="B5">
        <f>LEN(COMBINED!D5)+4</f>
        <v>5</v>
      </c>
      <c r="C5" t="s">
        <v>112</v>
      </c>
      <c r="D5" t="str">
        <f>+COMBINED!E5</f>
        <v>Sound_Enable</v>
      </c>
      <c r="F5" t="str">
        <f>COMBINED!C5</f>
        <v>S_EN</v>
      </c>
      <c r="G5" t="s">
        <v>243</v>
      </c>
      <c r="H5">
        <f t="shared" ref="H5:H40" si="1">+H4+5</f>
        <v>19</v>
      </c>
      <c r="I5" t="s">
        <v>244</v>
      </c>
      <c r="J5" t="s">
        <v>245</v>
      </c>
      <c r="K5" t="str">
        <f t="shared" si="0"/>
        <v>S_EN = (data_line[19]-48);   // Sound_Enable</v>
      </c>
    </row>
    <row r="6" spans="1:11">
      <c r="A6">
        <f>COMBINED!B6</f>
        <v>14</v>
      </c>
      <c r="B6">
        <f>LEN(COMBINED!D6)+4</f>
        <v>5</v>
      </c>
      <c r="C6" t="s">
        <v>112</v>
      </c>
      <c r="D6" t="str">
        <f>+COMBINED!E6</f>
        <v>Motion_Enable</v>
      </c>
      <c r="F6" t="str">
        <f>COMBINED!C6</f>
        <v>MO_EN</v>
      </c>
      <c r="G6" t="s">
        <v>243</v>
      </c>
      <c r="H6">
        <f t="shared" si="1"/>
        <v>24</v>
      </c>
      <c r="I6" t="s">
        <v>244</v>
      </c>
      <c r="J6" t="s">
        <v>245</v>
      </c>
      <c r="K6" t="str">
        <f t="shared" si="0"/>
        <v>MO_EN = (data_line[24]-48);   // Motion_Enable</v>
      </c>
    </row>
    <row r="7" spans="1:11">
      <c r="A7">
        <f>COMBINED!B7</f>
        <v>15</v>
      </c>
      <c r="B7">
        <f>LEN(COMBINED!D7)+4</f>
        <v>5</v>
      </c>
      <c r="C7" t="s">
        <v>112</v>
      </c>
      <c r="D7" t="str">
        <f>+COMBINED!E7</f>
        <v>Clock_Enable</v>
      </c>
      <c r="F7" t="str">
        <f>COMBINED!C7</f>
        <v>CL_EN</v>
      </c>
      <c r="G7" t="s">
        <v>243</v>
      </c>
      <c r="H7">
        <f t="shared" si="1"/>
        <v>29</v>
      </c>
      <c r="I7" t="s">
        <v>244</v>
      </c>
      <c r="J7" t="s">
        <v>245</v>
      </c>
      <c r="K7" t="str">
        <f t="shared" si="0"/>
        <v>CL_EN = (data_line[29]-48);   // Clock_Enable</v>
      </c>
    </row>
    <row r="8" spans="1:11">
      <c r="A8">
        <f>COMBINED!B8</f>
        <v>16</v>
      </c>
      <c r="B8">
        <f>LEN(COMBINED!D8)+4</f>
        <v>5</v>
      </c>
      <c r="C8" t="s">
        <v>112</v>
      </c>
      <c r="D8" t="str">
        <f>+COMBINED!E8</f>
        <v>Light_Pinky</v>
      </c>
      <c r="F8" t="str">
        <f>COMBINED!C8</f>
        <v>PIN_EN</v>
      </c>
      <c r="G8" t="s">
        <v>243</v>
      </c>
      <c r="H8">
        <f t="shared" si="1"/>
        <v>34</v>
      </c>
      <c r="I8" t="s">
        <v>244</v>
      </c>
      <c r="J8" t="s">
        <v>245</v>
      </c>
      <c r="K8" t="str">
        <f t="shared" si="0"/>
        <v>PIN_EN = (data_line[34]-48);   // Light_Pinky</v>
      </c>
    </row>
    <row r="9" spans="1:11">
      <c r="A9">
        <f>COMBINED!B9</f>
        <v>17</v>
      </c>
      <c r="B9">
        <f>LEN(COMBINED!D9)+4</f>
        <v>5</v>
      </c>
      <c r="C9" t="s">
        <v>112</v>
      </c>
      <c r="D9" t="str">
        <f>+COMBINED!E9</f>
        <v>Light_Clyde</v>
      </c>
      <c r="F9" t="str">
        <f>COMBINED!C9</f>
        <v>CLY_EN</v>
      </c>
      <c r="G9" t="s">
        <v>243</v>
      </c>
      <c r="H9">
        <f t="shared" si="1"/>
        <v>39</v>
      </c>
      <c r="I9" t="s">
        <v>244</v>
      </c>
      <c r="J9" t="s">
        <v>245</v>
      </c>
      <c r="K9" t="str">
        <f t="shared" si="0"/>
        <v>CLY_EN = (data_line[39]-48);   // Light_Clyde</v>
      </c>
    </row>
    <row r="10" spans="1:11">
      <c r="A10">
        <f>COMBINED!B10</f>
        <v>18</v>
      </c>
      <c r="B10">
        <f>LEN(COMBINED!D10)+4</f>
        <v>5</v>
      </c>
      <c r="C10" t="s">
        <v>112</v>
      </c>
      <c r="D10" t="str">
        <f>+COMBINED!E10</f>
        <v>Light_Cherry</v>
      </c>
      <c r="F10" t="str">
        <f>COMBINED!C10</f>
        <v>CHE_EN</v>
      </c>
      <c r="G10" t="s">
        <v>243</v>
      </c>
      <c r="H10">
        <f t="shared" si="1"/>
        <v>44</v>
      </c>
      <c r="I10" t="s">
        <v>244</v>
      </c>
      <c r="J10" t="s">
        <v>245</v>
      </c>
      <c r="K10" t="str">
        <f t="shared" si="0"/>
        <v>CHE_EN = (data_line[44]-48);   // Light_Cherry</v>
      </c>
    </row>
    <row r="11" spans="1:11">
      <c r="A11">
        <f>COMBINED!B11</f>
        <v>19</v>
      </c>
      <c r="B11">
        <f>LEN(COMBINED!D11)+4</f>
        <v>5</v>
      </c>
      <c r="C11" t="s">
        <v>112</v>
      </c>
      <c r="D11" t="str">
        <f>+COMBINED!E11</f>
        <v>Light_PacMan</v>
      </c>
      <c r="F11" t="str">
        <f>COMBINED!C11</f>
        <v>PAC_EN</v>
      </c>
      <c r="G11" t="s">
        <v>243</v>
      </c>
      <c r="H11">
        <f t="shared" si="1"/>
        <v>49</v>
      </c>
      <c r="I11" t="s">
        <v>244</v>
      </c>
      <c r="J11" t="s">
        <v>245</v>
      </c>
      <c r="K11" t="str">
        <f t="shared" si="0"/>
        <v>PAC_EN = (data_line[49]-48);   // Light_PacMan</v>
      </c>
    </row>
    <row r="12" spans="1:11">
      <c r="A12">
        <f>COMBINED!B12</f>
        <v>20</v>
      </c>
      <c r="B12">
        <f>LEN(COMBINED!D12)+4</f>
        <v>5</v>
      </c>
      <c r="C12" t="s">
        <v>112</v>
      </c>
      <c r="D12" t="str">
        <f>+COMBINED!E12</f>
        <v>Light_Blinky</v>
      </c>
      <c r="F12" t="str">
        <f>COMBINED!C12</f>
        <v>BLI_EN</v>
      </c>
      <c r="G12" t="s">
        <v>243</v>
      </c>
      <c r="H12">
        <f t="shared" si="1"/>
        <v>54</v>
      </c>
      <c r="I12" t="s">
        <v>244</v>
      </c>
      <c r="J12" t="s">
        <v>245</v>
      </c>
      <c r="K12" t="str">
        <f t="shared" si="0"/>
        <v>BLI_EN = (data_line[54]-48);   // Light_Blinky</v>
      </c>
    </row>
    <row r="13" spans="1:11">
      <c r="A13">
        <f>COMBINED!B13</f>
        <v>21</v>
      </c>
      <c r="B13">
        <f>LEN(COMBINED!D13)+4</f>
        <v>5</v>
      </c>
      <c r="C13" t="s">
        <v>112</v>
      </c>
      <c r="D13" t="str">
        <f>+COMBINED!E13</f>
        <v>Light_Inky</v>
      </c>
      <c r="F13" t="str">
        <f>COMBINED!C13</f>
        <v>INK_EN</v>
      </c>
      <c r="G13" t="s">
        <v>243</v>
      </c>
      <c r="H13">
        <f t="shared" si="1"/>
        <v>59</v>
      </c>
      <c r="I13" t="s">
        <v>244</v>
      </c>
      <c r="J13" t="s">
        <v>245</v>
      </c>
      <c r="K13" t="str">
        <f t="shared" si="0"/>
        <v>INK_EN = (data_line[59]-48);   // Light_Inky</v>
      </c>
    </row>
    <row r="14" spans="1:11">
      <c r="A14">
        <f>COMBINED!B14</f>
        <v>22</v>
      </c>
      <c r="B14">
        <f>LEN(COMBINED!D14)+4</f>
        <v>5</v>
      </c>
      <c r="C14" t="s">
        <v>112</v>
      </c>
      <c r="D14" t="str">
        <f>+COMBINED!E14</f>
        <v>Light_Sensor_Enable</v>
      </c>
      <c r="F14" t="str">
        <f>COMBINED!C14</f>
        <v>LS_EN</v>
      </c>
      <c r="G14" t="s">
        <v>243</v>
      </c>
      <c r="H14">
        <f t="shared" si="1"/>
        <v>64</v>
      </c>
      <c r="I14" t="s">
        <v>244</v>
      </c>
      <c r="J14" t="s">
        <v>245</v>
      </c>
      <c r="K14" t="str">
        <f t="shared" si="0"/>
        <v>LS_EN = (data_line[64]-48);   // Light_Sensor_Enable</v>
      </c>
    </row>
    <row r="15" spans="1:11">
      <c r="A15">
        <f>COMBINED!B15</f>
        <v>23</v>
      </c>
      <c r="B15">
        <f>LEN(COMBINED!D15)+4</f>
        <v>9</v>
      </c>
      <c r="C15" t="s">
        <v>112</v>
      </c>
      <c r="D15" t="str">
        <f>+COMBINED!E15</f>
        <v>Light_Sensor_trigger_value</v>
      </c>
      <c r="F15" t="str">
        <f>COMBINED!C15</f>
        <v>LS_VAL</v>
      </c>
      <c r="G15" t="s">
        <v>243</v>
      </c>
      <c r="H15">
        <f t="shared" si="1"/>
        <v>69</v>
      </c>
      <c r="I15" t="s">
        <v>244</v>
      </c>
      <c r="J15" t="s">
        <v>245</v>
      </c>
      <c r="K15" t="str">
        <f t="shared" si="0"/>
        <v>LS_VAL = (data_line[69]-48);   // Light_Sensor_trigger_value</v>
      </c>
    </row>
    <row r="16" spans="1:11">
      <c r="A16">
        <f>COMBINED!B16</f>
        <v>24</v>
      </c>
      <c r="B16">
        <f>LEN(COMBINED!D16)+4</f>
        <v>5</v>
      </c>
      <c r="C16" t="s">
        <v>112</v>
      </c>
      <c r="D16" t="str">
        <f>+COMBINED!E16</f>
        <v>Night_Light_Enable_and_mode</v>
      </c>
      <c r="F16" t="str">
        <f>COMBINED!C16</f>
        <v>NL_EN</v>
      </c>
      <c r="G16" t="s">
        <v>243</v>
      </c>
      <c r="H16" s="93">
        <f>+H15+5+3</f>
        <v>77</v>
      </c>
      <c r="I16" t="s">
        <v>244</v>
      </c>
      <c r="J16" t="s">
        <v>245</v>
      </c>
      <c r="K16" t="str">
        <f t="shared" ref="K16:K40" si="2">CONCATENATE(F16,G16,H16,I16,J16,D16)</f>
        <v>NL_EN = (data_line[77]-48);   // Night_Light_Enable_and_mode</v>
      </c>
    </row>
    <row r="17" spans="1:11">
      <c r="A17">
        <f>COMBINED!B18</f>
        <v>26</v>
      </c>
      <c r="B17">
        <f>LEN(COMBINED!D18)+4</f>
        <v>5</v>
      </c>
      <c r="C17" t="s">
        <v>112</v>
      </c>
      <c r="D17" t="str">
        <f>+COMBINED!E18</f>
        <v>Alarm_Enable</v>
      </c>
      <c r="F17" t="str">
        <f>COMBINED!C18</f>
        <v>ALM_EN</v>
      </c>
      <c r="G17" t="s">
        <v>243</v>
      </c>
      <c r="H17">
        <f>+H16+5</f>
        <v>82</v>
      </c>
      <c r="I17" t="s">
        <v>244</v>
      </c>
      <c r="J17" t="s">
        <v>245</v>
      </c>
      <c r="K17" t="str">
        <f t="shared" si="2"/>
        <v>ALM_EN = (data_line[82]-48);   // Alarm_Enable</v>
      </c>
    </row>
    <row r="18" spans="1:11">
      <c r="A18">
        <f>COMBINED!B19</f>
        <v>27</v>
      </c>
      <c r="B18">
        <f>LEN(COMBINED!D19)+4</f>
        <v>13</v>
      </c>
      <c r="C18" t="s">
        <v>112</v>
      </c>
      <c r="D18" t="str">
        <f>+COMBINED!E19</f>
        <v>Alarm_Date</v>
      </c>
      <c r="F18" t="str">
        <f>COMBINED!C19</f>
        <v>ALM_DATE</v>
      </c>
      <c r="G18" t="s">
        <v>243</v>
      </c>
      <c r="H18">
        <f t="shared" si="1"/>
        <v>87</v>
      </c>
      <c r="I18" t="s">
        <v>244</v>
      </c>
      <c r="J18" t="s">
        <v>245</v>
      </c>
      <c r="K18" t="str">
        <f t="shared" si="2"/>
        <v>ALM_DATE = (data_line[87]-48);   // Alarm_Date</v>
      </c>
    </row>
    <row r="19" spans="1:11">
      <c r="A19">
        <f>COMBINED!B20</f>
        <v>28</v>
      </c>
      <c r="B19">
        <f>LEN(COMBINED!D20)+4</f>
        <v>13</v>
      </c>
      <c r="C19" t="s">
        <v>112</v>
      </c>
      <c r="D19" t="str">
        <f>+COMBINED!E20</f>
        <v>Alarm_Time</v>
      </c>
      <c r="F19" t="str">
        <f>COMBINED!C20</f>
        <v>ALM_TIME</v>
      </c>
      <c r="G19" t="s">
        <v>243</v>
      </c>
      <c r="H19" s="95">
        <f>+H18+14</f>
        <v>101</v>
      </c>
      <c r="I19" t="s">
        <v>244</v>
      </c>
      <c r="J19" t="s">
        <v>245</v>
      </c>
      <c r="K19" t="str">
        <f t="shared" si="2"/>
        <v>ALM_TIME = (data_line[101]-48);   // Alarm_Time</v>
      </c>
    </row>
    <row r="20" spans="1:11">
      <c r="A20">
        <f>COMBINED!B21</f>
        <v>29</v>
      </c>
      <c r="B20">
        <f>LEN(COMBINED!D21)+4</f>
        <v>6</v>
      </c>
      <c r="C20" t="s">
        <v>112</v>
      </c>
      <c r="D20" t="str">
        <f>+COMBINED!E21</f>
        <v>Performance_number</v>
      </c>
      <c r="F20" t="str">
        <f>COMBINED!C21</f>
        <v>PERF_NUM</v>
      </c>
      <c r="G20" t="s">
        <v>243</v>
      </c>
      <c r="H20" s="94">
        <f>+H19+12</f>
        <v>113</v>
      </c>
      <c r="I20" t="s">
        <v>244</v>
      </c>
      <c r="J20" t="s">
        <v>245</v>
      </c>
      <c r="K20" t="str">
        <f t="shared" si="2"/>
        <v>PERF_NUM = (data_line[113]-48);   // Performance_number</v>
      </c>
    </row>
    <row r="21" spans="1:11">
      <c r="A21">
        <f>COMBINED!B22</f>
        <v>41</v>
      </c>
      <c r="B21">
        <f>LEN(COMBINED!D22)+4</f>
        <v>5</v>
      </c>
      <c r="C21" t="s">
        <v>112</v>
      </c>
      <c r="D21" t="str">
        <f>+COMBINED!E22</f>
        <v>Stayin_Game_Status</v>
      </c>
      <c r="F21" t="str">
        <f>COMBINED!C22</f>
        <v>GAME_STATUS</v>
      </c>
      <c r="G21" t="s">
        <v>243</v>
      </c>
      <c r="H21">
        <f t="shared" si="1"/>
        <v>118</v>
      </c>
      <c r="I21" t="s">
        <v>244</v>
      </c>
      <c r="J21" t="s">
        <v>245</v>
      </c>
      <c r="K21" t="str">
        <f t="shared" si="2"/>
        <v>GAME_STATUS = (data_line[118]-48);   // Stayin_Game_Status</v>
      </c>
    </row>
    <row r="22" spans="1:11">
      <c r="A22">
        <f>COMBINED!B23</f>
        <v>42</v>
      </c>
      <c r="B22">
        <f>LEN(COMBINED!D23)+4</f>
        <v>5</v>
      </c>
      <c r="C22" t="s">
        <v>112</v>
      </c>
      <c r="D22" t="str">
        <f>+COMBINED!E23</f>
        <v>myCharNum</v>
      </c>
      <c r="F22" t="str">
        <f>COMBINED!C23</f>
        <v>MY_CHAR_NUM</v>
      </c>
      <c r="G22" t="s">
        <v>243</v>
      </c>
      <c r="H22">
        <f t="shared" si="1"/>
        <v>123</v>
      </c>
      <c r="I22" t="s">
        <v>244</v>
      </c>
      <c r="J22" t="s">
        <v>245</v>
      </c>
      <c r="K22" t="str">
        <f t="shared" si="2"/>
        <v>MY_CHAR_NUM = (data_line[123]-48);   // myCharNum</v>
      </c>
    </row>
    <row r="23" spans="1:11">
      <c r="A23">
        <f>COMBINED!B24</f>
        <v>43</v>
      </c>
      <c r="B23">
        <f>LEN(COMBINED!D24)+4</f>
        <v>11</v>
      </c>
      <c r="C23" t="s">
        <v>112</v>
      </c>
      <c r="D23" t="str">
        <f>+COMBINED!E24</f>
        <v>ActualName</v>
      </c>
      <c r="F23" t="str">
        <f>COMBINED!C24</f>
        <v>ACT_NAME</v>
      </c>
      <c r="G23" t="s">
        <v>243</v>
      </c>
      <c r="H23">
        <f t="shared" si="1"/>
        <v>128</v>
      </c>
      <c r="I23" t="s">
        <v>244</v>
      </c>
      <c r="J23" t="s">
        <v>245</v>
      </c>
      <c r="K23" t="str">
        <f t="shared" si="2"/>
        <v>ACT_NAME = (data_line[128]-48);   // ActualName</v>
      </c>
    </row>
    <row r="24" spans="1:11">
      <c r="A24">
        <f>COMBINED!B25</f>
        <v>44</v>
      </c>
      <c r="B24">
        <f>LEN(COMBINED!D25)+4</f>
        <v>8</v>
      </c>
      <c r="C24" t="s">
        <v>112</v>
      </c>
      <c r="D24" t="str">
        <f>+COMBINED!E25</f>
        <v>BankAfterSpend</v>
      </c>
      <c r="F24" t="str">
        <f>COMBINED!C25</f>
        <v>BANK_AFTER_SPEND</v>
      </c>
      <c r="G24" t="s">
        <v>243</v>
      </c>
      <c r="H24">
        <f t="shared" si="1"/>
        <v>133</v>
      </c>
      <c r="I24" t="s">
        <v>244</v>
      </c>
      <c r="J24" t="s">
        <v>245</v>
      </c>
      <c r="K24" t="str">
        <f t="shared" si="2"/>
        <v>BANK_AFTER_SPEND = (data_line[133]-48);   // BankAfterSpend</v>
      </c>
    </row>
    <row r="25" spans="1:11">
      <c r="A25">
        <f>COMBINED!B26</f>
        <v>45</v>
      </c>
      <c r="B25">
        <f>LEN(COMBINED!D26)+4</f>
        <v>8</v>
      </c>
      <c r="C25" t="s">
        <v>112</v>
      </c>
      <c r="D25" t="str">
        <f>+COMBINED!E26</f>
        <v>Attack_balance</v>
      </c>
      <c r="F25" t="str">
        <f>COMBINED!C26</f>
        <v>ATTACK_BAL</v>
      </c>
      <c r="G25" t="s">
        <v>243</v>
      </c>
      <c r="H25">
        <f t="shared" si="1"/>
        <v>138</v>
      </c>
      <c r="I25" t="s">
        <v>244</v>
      </c>
      <c r="J25" t="s">
        <v>245</v>
      </c>
      <c r="K25" t="str">
        <f t="shared" si="2"/>
        <v>ATTACK_BAL = (data_line[138]-48);   // Attack_balance</v>
      </c>
    </row>
    <row r="26" spans="1:11">
      <c r="A26">
        <f>COMBINED!B27</f>
        <v>46</v>
      </c>
      <c r="B26">
        <f>LEN(COMBINED!D27)+4</f>
        <v>11</v>
      </c>
      <c r="C26" t="s">
        <v>112</v>
      </c>
      <c r="D26" t="str">
        <f>+COMBINED!E27</f>
        <v>Attack_or_Donate_Flag</v>
      </c>
      <c r="F26" t="str">
        <f>COMBINED!C27</f>
        <v>ATT_DON</v>
      </c>
      <c r="G26" t="s">
        <v>243</v>
      </c>
      <c r="H26">
        <f t="shared" si="1"/>
        <v>143</v>
      </c>
      <c r="I26" t="s">
        <v>244</v>
      </c>
      <c r="J26" t="s">
        <v>245</v>
      </c>
      <c r="K26" t="str">
        <f t="shared" si="2"/>
        <v>ATT_DON = (data_line[143]-48);   // Attack_or_Donate_Flag</v>
      </c>
    </row>
    <row r="27" spans="1:11">
      <c r="A27">
        <f>COMBINED!B28</f>
        <v>47</v>
      </c>
      <c r="B27">
        <f>LEN(COMBINED!D28)+4</f>
        <v>11</v>
      </c>
      <c r="C27" t="s">
        <v>112</v>
      </c>
      <c r="D27" t="str">
        <f>+COMBINED!E28</f>
        <v>Will_or_No (Pinky-Inky)</v>
      </c>
      <c r="F27" t="str">
        <f>COMBINED!C28</f>
        <v>WILL_NO</v>
      </c>
      <c r="G27" t="s">
        <v>243</v>
      </c>
      <c r="H27">
        <f t="shared" si="1"/>
        <v>148</v>
      </c>
      <c r="I27" t="s">
        <v>244</v>
      </c>
      <c r="J27" t="s">
        <v>245</v>
      </c>
      <c r="K27" t="str">
        <f t="shared" si="2"/>
        <v>WILL_NO = (data_line[148]-48);   // Will_or_No (Pinky-Inky)</v>
      </c>
    </row>
    <row r="28" spans="1:11">
      <c r="A28">
        <f>COMBINED!B29</f>
        <v>48</v>
      </c>
      <c r="B28">
        <f>LEN(COMBINED!D29)+4</f>
        <v>11</v>
      </c>
      <c r="C28" t="s">
        <v>112</v>
      </c>
      <c r="D28" t="str">
        <f>+COMBINED!E29</f>
        <v>Mirror_or_No (Pinky-Inky)</v>
      </c>
      <c r="F28" t="str">
        <f>COMBINED!C29</f>
        <v>MIRROR_NO</v>
      </c>
      <c r="G28" t="s">
        <v>243</v>
      </c>
      <c r="H28">
        <f t="shared" si="1"/>
        <v>153</v>
      </c>
      <c r="I28" t="s">
        <v>244</v>
      </c>
      <c r="J28" t="s">
        <v>245</v>
      </c>
      <c r="K28" t="str">
        <f t="shared" si="2"/>
        <v>MIRROR_NO = (data_line[153]-48);   // Mirror_or_No (Pinky-Inky)</v>
      </c>
    </row>
    <row r="29" spans="1:11">
      <c r="A29">
        <f>COMBINED!B30</f>
        <v>49</v>
      </c>
      <c r="B29">
        <f>LEN(COMBINED!D30)+4</f>
        <v>8</v>
      </c>
      <c r="C29" t="s">
        <v>112</v>
      </c>
      <c r="D29" t="str">
        <f>+COMBINED!E30</f>
        <v>Attack_or_Donate Pinky_Amnt</v>
      </c>
      <c r="F29" t="str">
        <f>COMBINED!C30</f>
        <v>AD_PIN</v>
      </c>
      <c r="G29" t="s">
        <v>243</v>
      </c>
      <c r="H29">
        <f t="shared" si="1"/>
        <v>158</v>
      </c>
      <c r="I29" t="s">
        <v>244</v>
      </c>
      <c r="J29" t="s">
        <v>245</v>
      </c>
      <c r="K29" t="str">
        <f t="shared" si="2"/>
        <v>AD_PIN = (data_line[158]-48);   // Attack_or_Donate Pinky_Amnt</v>
      </c>
    </row>
    <row r="30" spans="1:11">
      <c r="A30">
        <f>COMBINED!B31</f>
        <v>50</v>
      </c>
      <c r="B30">
        <f>LEN(COMBINED!D31)+4</f>
        <v>8</v>
      </c>
      <c r="C30" t="s">
        <v>112</v>
      </c>
      <c r="D30" t="str">
        <f>+COMBINED!E31</f>
        <v>Attack_or_Donate Clyde_Amnt</v>
      </c>
      <c r="F30" t="str">
        <f>COMBINED!C31</f>
        <v>AD_CLY</v>
      </c>
      <c r="G30" t="s">
        <v>243</v>
      </c>
      <c r="H30">
        <f t="shared" si="1"/>
        <v>163</v>
      </c>
      <c r="I30" t="s">
        <v>244</v>
      </c>
      <c r="J30" t="s">
        <v>245</v>
      </c>
      <c r="K30" t="str">
        <f t="shared" si="2"/>
        <v>AD_CLY = (data_line[163]-48);   // Attack_or_Donate Clyde_Amnt</v>
      </c>
    </row>
    <row r="31" spans="1:11">
      <c r="A31">
        <f>COMBINED!B32</f>
        <v>51</v>
      </c>
      <c r="B31">
        <f>LEN(COMBINED!D32)+4</f>
        <v>8</v>
      </c>
      <c r="C31" t="s">
        <v>112</v>
      </c>
      <c r="D31" t="str">
        <f>+COMBINED!E32</f>
        <v>Attack_or_Donate Cherry_Amnt</v>
      </c>
      <c r="F31" t="str">
        <f>COMBINED!C32</f>
        <v>AD_CHE</v>
      </c>
      <c r="G31" t="s">
        <v>243</v>
      </c>
      <c r="H31">
        <f t="shared" si="1"/>
        <v>168</v>
      </c>
      <c r="I31" t="s">
        <v>244</v>
      </c>
      <c r="J31" t="s">
        <v>245</v>
      </c>
      <c r="K31" t="str">
        <f t="shared" si="2"/>
        <v>AD_CHE = (data_line[168]-48);   // Attack_or_Donate Cherry_Amnt</v>
      </c>
    </row>
    <row r="32" spans="1:11">
      <c r="A32">
        <f>COMBINED!B33</f>
        <v>52</v>
      </c>
      <c r="B32">
        <f>LEN(COMBINED!D33)+4</f>
        <v>8</v>
      </c>
      <c r="C32" t="s">
        <v>112</v>
      </c>
      <c r="D32" t="str">
        <f>+COMBINED!E33</f>
        <v>Attack_or_Donate PacMan_Amnt</v>
      </c>
      <c r="F32" t="str">
        <f>COMBINED!C33</f>
        <v>AD_PAC</v>
      </c>
      <c r="G32" t="s">
        <v>243</v>
      </c>
      <c r="H32">
        <f t="shared" si="1"/>
        <v>173</v>
      </c>
      <c r="I32" t="s">
        <v>244</v>
      </c>
      <c r="J32" t="s">
        <v>245</v>
      </c>
      <c r="K32" t="str">
        <f t="shared" si="2"/>
        <v>AD_PAC = (data_line[173]-48);   // Attack_or_Donate PacMan_Amnt</v>
      </c>
    </row>
    <row r="33" spans="1:11">
      <c r="A33">
        <f>COMBINED!B34</f>
        <v>53</v>
      </c>
      <c r="B33">
        <f>LEN(COMBINED!D34)+4</f>
        <v>8</v>
      </c>
      <c r="C33" t="s">
        <v>112</v>
      </c>
      <c r="D33" t="str">
        <f>+COMBINED!E34</f>
        <v>Attack_or_Donate Blinky_Amnt</v>
      </c>
      <c r="F33" t="str">
        <f>COMBINED!C34</f>
        <v>AD_BLI</v>
      </c>
      <c r="G33" t="s">
        <v>243</v>
      </c>
      <c r="H33">
        <f t="shared" si="1"/>
        <v>178</v>
      </c>
      <c r="I33" t="s">
        <v>244</v>
      </c>
      <c r="J33" t="s">
        <v>245</v>
      </c>
      <c r="K33" t="str">
        <f t="shared" si="2"/>
        <v>AD_BLI = (data_line[178]-48);   // Attack_or_Donate Blinky_Amnt</v>
      </c>
    </row>
    <row r="34" spans="1:11">
      <c r="A34">
        <f>COMBINED!B35</f>
        <v>54</v>
      </c>
      <c r="B34">
        <f>LEN(COMBINED!D35)+4</f>
        <v>8</v>
      </c>
      <c r="C34" t="s">
        <v>112</v>
      </c>
      <c r="D34" t="str">
        <f>+COMBINED!E35</f>
        <v>Attack_or_Donate Inky_Amnt</v>
      </c>
      <c r="F34" t="str">
        <f>COMBINED!C35</f>
        <v>AD_INK</v>
      </c>
      <c r="G34" t="s">
        <v>243</v>
      </c>
      <c r="H34">
        <f t="shared" si="1"/>
        <v>183</v>
      </c>
      <c r="I34" t="s">
        <v>244</v>
      </c>
      <c r="J34" t="s">
        <v>245</v>
      </c>
      <c r="K34" t="str">
        <f t="shared" si="2"/>
        <v>AD_INK = (data_line[183]-48);   // Attack_or_Donate Inky_Amnt</v>
      </c>
    </row>
    <row r="35" spans="1:11">
      <c r="A35">
        <f>COMBINED!B36</f>
        <v>55</v>
      </c>
      <c r="B35">
        <f>LEN(COMBINED!D36)+4</f>
        <v>11</v>
      </c>
      <c r="C35" t="s">
        <v>112</v>
      </c>
      <c r="D35" t="str">
        <f>+COMBINED!E36</f>
        <v>Mirror_Balances_Pinky_Values</v>
      </c>
      <c r="F35" t="str">
        <f>COMBINED!C36</f>
        <v>MB_PIN</v>
      </c>
      <c r="G35" t="s">
        <v>243</v>
      </c>
      <c r="H35">
        <f t="shared" si="1"/>
        <v>188</v>
      </c>
      <c r="I35" t="s">
        <v>244</v>
      </c>
      <c r="J35" t="s">
        <v>245</v>
      </c>
      <c r="K35" t="str">
        <f t="shared" si="2"/>
        <v>MB_PIN = (data_line[188]-48);   // Mirror_Balances_Pinky_Values</v>
      </c>
    </row>
    <row r="36" spans="1:11">
      <c r="A36">
        <f>COMBINED!B37</f>
        <v>56</v>
      </c>
      <c r="B36">
        <f>LEN(COMBINED!D37)+4</f>
        <v>11</v>
      </c>
      <c r="C36" t="s">
        <v>112</v>
      </c>
      <c r="D36" t="str">
        <f>+COMBINED!E37</f>
        <v>Mirror_Balances_Clyde_Values</v>
      </c>
      <c r="F36" t="str">
        <f>COMBINED!C37</f>
        <v>MB_CLY</v>
      </c>
      <c r="G36" t="s">
        <v>243</v>
      </c>
      <c r="H36">
        <f t="shared" si="1"/>
        <v>193</v>
      </c>
      <c r="I36" t="s">
        <v>244</v>
      </c>
      <c r="J36" t="s">
        <v>245</v>
      </c>
      <c r="K36" t="str">
        <f t="shared" si="2"/>
        <v>MB_CLY = (data_line[193]-48);   // Mirror_Balances_Clyde_Values</v>
      </c>
    </row>
    <row r="37" spans="1:11">
      <c r="A37">
        <f>COMBINED!B38</f>
        <v>57</v>
      </c>
      <c r="B37">
        <f>LEN(COMBINED!D38)+4</f>
        <v>11</v>
      </c>
      <c r="C37" t="s">
        <v>112</v>
      </c>
      <c r="D37" t="str">
        <f>+COMBINED!E38</f>
        <v>Mirror_Balances_Cherry_Values</v>
      </c>
      <c r="F37" t="str">
        <f>COMBINED!C38</f>
        <v>MB_CHE</v>
      </c>
      <c r="G37" t="s">
        <v>243</v>
      </c>
      <c r="H37">
        <f t="shared" si="1"/>
        <v>198</v>
      </c>
      <c r="I37" t="s">
        <v>244</v>
      </c>
      <c r="J37" t="s">
        <v>245</v>
      </c>
      <c r="K37" t="str">
        <f t="shared" si="2"/>
        <v>MB_CHE = (data_line[198]-48);   // Mirror_Balances_Cherry_Values</v>
      </c>
    </row>
    <row r="38" spans="1:11">
      <c r="A38">
        <f>COMBINED!B39</f>
        <v>58</v>
      </c>
      <c r="B38">
        <f>LEN(COMBINED!D39)+4</f>
        <v>11</v>
      </c>
      <c r="C38" t="s">
        <v>112</v>
      </c>
      <c r="D38" t="str">
        <f>+COMBINED!E39</f>
        <v>Mirror_Balances_Pacman_Values</v>
      </c>
      <c r="F38" t="str">
        <f>COMBINED!C39</f>
        <v>MB_PAC</v>
      </c>
      <c r="G38" t="s">
        <v>243</v>
      </c>
      <c r="H38">
        <f t="shared" si="1"/>
        <v>203</v>
      </c>
      <c r="I38" t="s">
        <v>244</v>
      </c>
      <c r="J38" t="s">
        <v>245</v>
      </c>
      <c r="K38" t="str">
        <f t="shared" si="2"/>
        <v>MB_PAC = (data_line[203]-48);   // Mirror_Balances_Pacman_Values</v>
      </c>
    </row>
    <row r="39" spans="1:11">
      <c r="A39">
        <f>COMBINED!B40</f>
        <v>59</v>
      </c>
      <c r="B39">
        <f>LEN(COMBINED!D40)+4</f>
        <v>11</v>
      </c>
      <c r="C39" t="s">
        <v>112</v>
      </c>
      <c r="D39" t="str">
        <f>+COMBINED!E40</f>
        <v>Mirror_Balances_Blinky_Values</v>
      </c>
      <c r="F39" t="str">
        <f>COMBINED!C40</f>
        <v>MB_BLI</v>
      </c>
      <c r="G39" t="s">
        <v>243</v>
      </c>
      <c r="H39">
        <f t="shared" si="1"/>
        <v>208</v>
      </c>
      <c r="I39" t="s">
        <v>244</v>
      </c>
      <c r="J39" t="s">
        <v>245</v>
      </c>
      <c r="K39" t="str">
        <f t="shared" si="2"/>
        <v>MB_BLI = (data_line[208]-48);   // Mirror_Balances_Blinky_Values</v>
      </c>
    </row>
    <row r="40" spans="1:11">
      <c r="A40">
        <f>COMBINED!B41</f>
        <v>60</v>
      </c>
      <c r="B40">
        <f>LEN(COMBINED!D41)+4</f>
        <v>11</v>
      </c>
      <c r="C40" t="s">
        <v>112</v>
      </c>
      <c r="D40" t="str">
        <f>+COMBINED!E41</f>
        <v>Mirror_Balances_Inky_Values</v>
      </c>
      <c r="F40" t="str">
        <f>COMBINED!C41</f>
        <v>MB_INK</v>
      </c>
      <c r="G40" t="s">
        <v>243</v>
      </c>
      <c r="H40">
        <f t="shared" si="1"/>
        <v>213</v>
      </c>
      <c r="I40" t="s">
        <v>244</v>
      </c>
      <c r="J40" t="s">
        <v>245</v>
      </c>
      <c r="K40" t="str">
        <f t="shared" si="2"/>
        <v>MB_INK = (data_line[213]-48);   // Mirror_Balances_Inky_Values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B5" sqref="B5"/>
    </sheetView>
  </sheetViews>
  <sheetFormatPr defaultRowHeight="1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>
      <c r="A3" t="s">
        <v>111</v>
      </c>
      <c r="B3">
        <f>COMBINED!B3</f>
        <v>11</v>
      </c>
      <c r="C3" t="s">
        <v>113</v>
      </c>
      <c r="D3">
        <f>LEN(COMBINED!D3)+4</f>
        <v>5</v>
      </c>
      <c r="E3" t="s">
        <v>112</v>
      </c>
      <c r="F3" t="str">
        <f>+COMBINED!E3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>
      <c r="A4" t="s">
        <v>111</v>
      </c>
      <c r="B4">
        <f>COMBINED!B4</f>
        <v>12</v>
      </c>
      <c r="C4" t="s">
        <v>113</v>
      </c>
      <c r="D4">
        <f>LEN(COMBINED!D4)+4</f>
        <v>5</v>
      </c>
      <c r="E4" t="s">
        <v>112</v>
      </c>
      <c r="F4" t="str">
        <f>+COMBINED!E4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>
      <c r="A5" t="s">
        <v>111</v>
      </c>
      <c r="B5">
        <f>COMBINED!B5</f>
        <v>13</v>
      </c>
      <c r="C5" t="s">
        <v>113</v>
      </c>
      <c r="D5">
        <f>LEN(COMBINED!D5)+4</f>
        <v>5</v>
      </c>
      <c r="E5" t="s">
        <v>112</v>
      </c>
      <c r="F5" t="str">
        <f>+COMBINED!E5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>
      <c r="A6" t="s">
        <v>111</v>
      </c>
      <c r="B6">
        <f>COMBINED!B6</f>
        <v>14</v>
      </c>
      <c r="C6" t="s">
        <v>113</v>
      </c>
      <c r="D6">
        <f>LEN(COMBINED!D6)+4</f>
        <v>5</v>
      </c>
      <c r="E6" t="s">
        <v>112</v>
      </c>
      <c r="F6" t="str">
        <f>+COMBINED!E6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>
      <c r="A7" t="s">
        <v>111</v>
      </c>
      <c r="B7">
        <f>COMBINED!B7</f>
        <v>15</v>
      </c>
      <c r="C7" t="s">
        <v>113</v>
      </c>
      <c r="D7">
        <f>LEN(COMBINED!D7)+4</f>
        <v>5</v>
      </c>
      <c r="E7" t="s">
        <v>112</v>
      </c>
      <c r="F7" t="str">
        <f>+COMBINED!E7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>
      <c r="A8" t="s">
        <v>111</v>
      </c>
      <c r="B8">
        <f>COMBINED!B8</f>
        <v>16</v>
      </c>
      <c r="C8" t="s">
        <v>113</v>
      </c>
      <c r="D8">
        <f>LEN(COMBINED!D8)+4</f>
        <v>5</v>
      </c>
      <c r="E8" t="s">
        <v>112</v>
      </c>
      <c r="F8" t="str">
        <f>+COMBINED!E8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>
      <c r="A9" t="s">
        <v>111</v>
      </c>
      <c r="B9">
        <f>COMBINED!B9</f>
        <v>17</v>
      </c>
      <c r="C9" t="s">
        <v>113</v>
      </c>
      <c r="D9">
        <f>LEN(COMBINED!D9)+4</f>
        <v>5</v>
      </c>
      <c r="E9" t="s">
        <v>112</v>
      </c>
      <c r="F9" t="str">
        <f>+COMBINED!E9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>
      <c r="A10" t="s">
        <v>111</v>
      </c>
      <c r="B10">
        <f>COMBINED!B10</f>
        <v>18</v>
      </c>
      <c r="C10" t="s">
        <v>113</v>
      </c>
      <c r="D10">
        <f>LEN(COMBINED!D10)+4</f>
        <v>5</v>
      </c>
      <c r="E10" t="s">
        <v>112</v>
      </c>
      <c r="F10" t="str">
        <f>+COMBINED!E10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>
      <c r="A11" t="s">
        <v>111</v>
      </c>
      <c r="B11">
        <f>COMBINED!B11</f>
        <v>19</v>
      </c>
      <c r="C11" t="s">
        <v>113</v>
      </c>
      <c r="D11">
        <f>LEN(COMBINED!D11)+4</f>
        <v>5</v>
      </c>
      <c r="E11" t="s">
        <v>112</v>
      </c>
      <c r="F11" t="str">
        <f>+COMBINED!E11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>
      <c r="A12" t="s">
        <v>111</v>
      </c>
      <c r="B12">
        <f>COMBINED!B12</f>
        <v>20</v>
      </c>
      <c r="C12" t="s">
        <v>113</v>
      </c>
      <c r="D12">
        <f>LEN(COMBINED!D12)+4</f>
        <v>5</v>
      </c>
      <c r="E12" t="s">
        <v>112</v>
      </c>
      <c r="F12" t="str">
        <f>+COMBINED!E12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>
      <c r="A13" t="s">
        <v>111</v>
      </c>
      <c r="B13">
        <f>COMBINED!B13</f>
        <v>21</v>
      </c>
      <c r="C13" t="s">
        <v>113</v>
      </c>
      <c r="D13">
        <f>LEN(COMBINED!D13)+4</f>
        <v>5</v>
      </c>
      <c r="E13" t="s">
        <v>112</v>
      </c>
      <c r="F13" t="str">
        <f>+COMBINED!E13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>
      <c r="A14" t="s">
        <v>111</v>
      </c>
      <c r="B14">
        <f>COMBINED!B14</f>
        <v>22</v>
      </c>
      <c r="C14" t="s">
        <v>113</v>
      </c>
      <c r="D14">
        <f>LEN(COMBINED!D14)+4</f>
        <v>5</v>
      </c>
      <c r="E14" t="s">
        <v>112</v>
      </c>
      <c r="F14" t="str">
        <f>+COMBINED!E14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>
      <c r="A15" t="s">
        <v>111</v>
      </c>
      <c r="B15">
        <f>COMBINED!B15</f>
        <v>23</v>
      </c>
      <c r="C15" t="s">
        <v>113</v>
      </c>
      <c r="D15">
        <f>LEN(COMBINED!D15)+4</f>
        <v>9</v>
      </c>
      <c r="E15" t="s">
        <v>112</v>
      </c>
      <c r="F15" t="str">
        <f>+COMBINED!E15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>
      <c r="A16" t="s">
        <v>111</v>
      </c>
      <c r="B16">
        <f>COMBINED!B16</f>
        <v>24</v>
      </c>
      <c r="C16" t="s">
        <v>113</v>
      </c>
      <c r="D16">
        <f>LEN(COMBINED!D16)+4</f>
        <v>5</v>
      </c>
      <c r="E16" t="s">
        <v>112</v>
      </c>
      <c r="F16" t="str">
        <f>+COMBINED!E16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>
      <c r="A17" t="s">
        <v>111</v>
      </c>
      <c r="B17">
        <f>COMBINED!B17</f>
        <v>25</v>
      </c>
      <c r="C17" t="s">
        <v>113</v>
      </c>
      <c r="D17">
        <f>LEN(COMBINED!D17)+4</f>
        <v>5</v>
      </c>
      <c r="E17" t="s">
        <v>112</v>
      </c>
      <c r="F17" t="str">
        <f>+COMBINED!E17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>
      <c r="A18" t="s">
        <v>111</v>
      </c>
      <c r="B18">
        <f>COMBINED!B18</f>
        <v>26</v>
      </c>
      <c r="C18" t="s">
        <v>113</v>
      </c>
      <c r="D18">
        <f>LEN(COMBINED!D18)+4</f>
        <v>5</v>
      </c>
      <c r="E18" t="s">
        <v>112</v>
      </c>
      <c r="F18" t="str">
        <f>+COMBINED!E18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>
      <c r="A19" t="s">
        <v>111</v>
      </c>
      <c r="B19">
        <f>COMBINED!B19</f>
        <v>27</v>
      </c>
      <c r="C19" t="s">
        <v>113</v>
      </c>
      <c r="D19">
        <f>LEN(COMBINED!D19)+4</f>
        <v>13</v>
      </c>
      <c r="E19" t="s">
        <v>112</v>
      </c>
      <c r="F19" t="str">
        <f>+COMBINED!E19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>
      <c r="A20" t="s">
        <v>111</v>
      </c>
      <c r="B20">
        <f>COMBINED!B20</f>
        <v>28</v>
      </c>
      <c r="C20" t="s">
        <v>113</v>
      </c>
      <c r="D20">
        <f>LEN(COMBINED!D20)+4</f>
        <v>13</v>
      </c>
      <c r="E20" t="s">
        <v>112</v>
      </c>
      <c r="F20" t="str">
        <f>+COMBINED!E20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>
      <c r="A21" t="s">
        <v>111</v>
      </c>
      <c r="B21">
        <f>COMBINED!B21</f>
        <v>29</v>
      </c>
      <c r="C21" t="s">
        <v>113</v>
      </c>
      <c r="D21">
        <f>LEN(COMBINED!D21)+4</f>
        <v>6</v>
      </c>
      <c r="E21" t="s">
        <v>112</v>
      </c>
      <c r="F21" t="str">
        <f>+COMBINED!E21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>
      <c r="A22" t="s">
        <v>111</v>
      </c>
      <c r="B22">
        <f>COMBINED!B22</f>
        <v>41</v>
      </c>
      <c r="C22" t="s">
        <v>113</v>
      </c>
      <c r="D22">
        <f>LEN(COMBINED!D22)+4</f>
        <v>5</v>
      </c>
      <c r="E22" t="s">
        <v>112</v>
      </c>
      <c r="F22" t="str">
        <f>+COMBINED!E22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>
      <c r="A23" t="s">
        <v>111</v>
      </c>
      <c r="B23">
        <f>COMBINED!B23</f>
        <v>42</v>
      </c>
      <c r="C23" t="s">
        <v>113</v>
      </c>
      <c r="D23">
        <f>LEN(COMBINED!D23)+4</f>
        <v>5</v>
      </c>
      <c r="E23" t="s">
        <v>112</v>
      </c>
      <c r="F23" t="str">
        <f>+COMBINED!E23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>
      <c r="A24" t="s">
        <v>111</v>
      </c>
      <c r="B24">
        <f>COMBINED!B24</f>
        <v>43</v>
      </c>
      <c r="C24" t="s">
        <v>113</v>
      </c>
      <c r="D24">
        <f>LEN(COMBINED!D24)+4</f>
        <v>11</v>
      </c>
      <c r="E24" t="s">
        <v>112</v>
      </c>
      <c r="F24" t="str">
        <f>+COMBINED!E24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>
      <c r="A25" t="s">
        <v>111</v>
      </c>
      <c r="B25">
        <f>COMBINED!B25</f>
        <v>44</v>
      </c>
      <c r="C25" t="s">
        <v>113</v>
      </c>
      <c r="D25">
        <f>LEN(COMBINED!D25)+4</f>
        <v>8</v>
      </c>
      <c r="E25" t="s">
        <v>112</v>
      </c>
      <c r="F25" t="str">
        <f>+COMBINED!E25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>
      <c r="A26" t="s">
        <v>111</v>
      </c>
      <c r="B26">
        <f>COMBINED!B26</f>
        <v>45</v>
      </c>
      <c r="C26" t="s">
        <v>113</v>
      </c>
      <c r="D26">
        <f>LEN(COMBINED!D26)+4</f>
        <v>8</v>
      </c>
      <c r="E26" t="s">
        <v>112</v>
      </c>
      <c r="F26" t="str">
        <f>+COMBINED!E26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>
      <c r="A27" t="s">
        <v>111</v>
      </c>
      <c r="B27">
        <f>COMBINED!B27</f>
        <v>46</v>
      </c>
      <c r="C27" t="s">
        <v>113</v>
      </c>
      <c r="D27">
        <f>LEN(COMBINED!D27)+4</f>
        <v>11</v>
      </c>
      <c r="E27" t="s">
        <v>112</v>
      </c>
      <c r="F27" t="str">
        <f>+COMBINED!E27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>
      <c r="A28" t="s">
        <v>111</v>
      </c>
      <c r="B28">
        <f>COMBINED!B28</f>
        <v>47</v>
      </c>
      <c r="C28" t="s">
        <v>113</v>
      </c>
      <c r="D28">
        <f>LEN(COMBINED!D28)+4</f>
        <v>11</v>
      </c>
      <c r="E28" t="s">
        <v>112</v>
      </c>
      <c r="F28" t="str">
        <f>+COMBINED!E28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>
      <c r="A29" t="s">
        <v>111</v>
      </c>
      <c r="B29">
        <f>COMBINED!B29</f>
        <v>48</v>
      </c>
      <c r="C29" t="s">
        <v>113</v>
      </c>
      <c r="D29">
        <f>LEN(COMBINED!D29)+4</f>
        <v>11</v>
      </c>
      <c r="E29" t="s">
        <v>112</v>
      </c>
      <c r="F29" t="str">
        <f>+COMBINED!E29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>
      <c r="A30" t="s">
        <v>111</v>
      </c>
      <c r="B30">
        <f>COMBINED!B30</f>
        <v>49</v>
      </c>
      <c r="C30" t="s">
        <v>113</v>
      </c>
      <c r="D30">
        <f>LEN(COMBINED!D30)+4</f>
        <v>8</v>
      </c>
      <c r="E30" t="s">
        <v>112</v>
      </c>
      <c r="F30" t="str">
        <f>+COMBINED!E30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>
      <c r="A31" t="s">
        <v>111</v>
      </c>
      <c r="B31">
        <f>COMBINED!B31</f>
        <v>50</v>
      </c>
      <c r="C31" t="s">
        <v>113</v>
      </c>
      <c r="D31">
        <f>LEN(COMBINED!D31)+4</f>
        <v>8</v>
      </c>
      <c r="E31" t="s">
        <v>112</v>
      </c>
      <c r="F31" t="str">
        <f>+COMBINED!E31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>
      <c r="A32" t="s">
        <v>111</v>
      </c>
      <c r="B32">
        <f>COMBINED!B32</f>
        <v>51</v>
      </c>
      <c r="C32" t="s">
        <v>113</v>
      </c>
      <c r="D32">
        <f>LEN(COMBINED!D32)+4</f>
        <v>8</v>
      </c>
      <c r="E32" t="s">
        <v>112</v>
      </c>
      <c r="F32" t="str">
        <f>+COMBINED!E32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>
      <c r="A33" t="s">
        <v>111</v>
      </c>
      <c r="B33">
        <f>COMBINED!B33</f>
        <v>52</v>
      </c>
      <c r="C33" t="s">
        <v>113</v>
      </c>
      <c r="D33">
        <f>LEN(COMBINED!D33)+4</f>
        <v>8</v>
      </c>
      <c r="E33" t="s">
        <v>112</v>
      </c>
      <c r="F33" t="str">
        <f>+COMBINED!E33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>
      <c r="A34" t="s">
        <v>111</v>
      </c>
      <c r="B34">
        <f>COMBINED!B34</f>
        <v>53</v>
      </c>
      <c r="C34" t="s">
        <v>113</v>
      </c>
      <c r="D34">
        <f>LEN(COMBINED!D34)+4</f>
        <v>8</v>
      </c>
      <c r="E34" t="s">
        <v>112</v>
      </c>
      <c r="F34" t="str">
        <f>+COMBINED!E34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>
      <c r="A35" t="s">
        <v>111</v>
      </c>
      <c r="B35">
        <f>COMBINED!B35</f>
        <v>54</v>
      </c>
      <c r="C35" t="s">
        <v>113</v>
      </c>
      <c r="D35">
        <f>LEN(COMBINED!D35)+4</f>
        <v>8</v>
      </c>
      <c r="E35" t="s">
        <v>112</v>
      </c>
      <c r="F35" t="str">
        <f>+COMBINED!E35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>
      <c r="A36" t="s">
        <v>111</v>
      </c>
      <c r="B36">
        <f>COMBINED!B36</f>
        <v>55</v>
      </c>
      <c r="C36" t="s">
        <v>113</v>
      </c>
      <c r="D36">
        <f>LEN(COMBINED!D36)+4</f>
        <v>11</v>
      </c>
      <c r="E36" t="s">
        <v>112</v>
      </c>
      <c r="F36" t="str">
        <f>+COMBINED!E36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>
      <c r="A37" t="s">
        <v>111</v>
      </c>
      <c r="B37">
        <f>COMBINED!B37</f>
        <v>56</v>
      </c>
      <c r="C37" t="s">
        <v>113</v>
      </c>
      <c r="D37">
        <f>LEN(COMBINED!D37)+4</f>
        <v>11</v>
      </c>
      <c r="E37" t="s">
        <v>112</v>
      </c>
      <c r="F37" t="str">
        <f>+COMBINED!E37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>
      <c r="A38" t="s">
        <v>111</v>
      </c>
      <c r="B38">
        <f>COMBINED!B38</f>
        <v>57</v>
      </c>
      <c r="C38" t="s">
        <v>113</v>
      </c>
      <c r="D38">
        <f>LEN(COMBINED!D38)+4</f>
        <v>11</v>
      </c>
      <c r="E38" t="s">
        <v>112</v>
      </c>
      <c r="F38" t="str">
        <f>+COMBINED!E38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>
      <c r="A39" t="s">
        <v>111</v>
      </c>
      <c r="B39">
        <f>COMBINED!B39</f>
        <v>58</v>
      </c>
      <c r="C39" t="s">
        <v>113</v>
      </c>
      <c r="D39">
        <f>LEN(COMBINED!D39)+4</f>
        <v>11</v>
      </c>
      <c r="E39" t="s">
        <v>112</v>
      </c>
      <c r="F39" t="str">
        <f>+COMBINED!E39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>
      <c r="A40" t="s">
        <v>111</v>
      </c>
      <c r="B40">
        <f>COMBINED!B40</f>
        <v>59</v>
      </c>
      <c r="C40" t="s">
        <v>113</v>
      </c>
      <c r="D40">
        <f>LEN(COMBINED!D40)+4</f>
        <v>11</v>
      </c>
      <c r="E40" t="s">
        <v>112</v>
      </c>
      <c r="F40" t="str">
        <f>+COMBINED!E40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>
      <c r="A41" t="s">
        <v>111</v>
      </c>
      <c r="B41">
        <f>COMBINED!B41</f>
        <v>60</v>
      </c>
      <c r="C41" t="s">
        <v>113</v>
      </c>
      <c r="D41">
        <f>LEN(COMBINED!D41)+4</f>
        <v>11</v>
      </c>
      <c r="E41" t="s">
        <v>112</v>
      </c>
      <c r="F41" t="str">
        <f>+COMBINED!E41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/>
  <sheetData>
    <row r="3" spans="1:1">
      <c r="A3" t="s">
        <v>57</v>
      </c>
    </row>
    <row r="11" spans="1:1">
      <c r="A11" t="s">
        <v>58</v>
      </c>
    </row>
    <row r="19" spans="1:1">
      <c r="A19" s="9" t="s">
        <v>46</v>
      </c>
    </row>
    <row r="20" spans="1:1">
      <c r="A20" s="10" t="s">
        <v>71</v>
      </c>
    </row>
    <row r="21" spans="1:1">
      <c r="A21" s="11" t="s">
        <v>72</v>
      </c>
    </row>
    <row r="22" spans="1:1">
      <c r="A22" s="11"/>
    </row>
    <row r="23" spans="1:1" ht="15" customHeight="1"/>
    <row r="24" spans="1:1" ht="15" customHeight="1">
      <c r="A24" s="12"/>
    </row>
    <row r="25" spans="1:1">
      <c r="A25" s="9"/>
    </row>
    <row r="26" spans="1:1">
      <c r="A26" s="10"/>
    </row>
    <row r="27" spans="1:1">
      <c r="A27" s="10"/>
    </row>
    <row r="28" spans="1:1">
      <c r="A28" s="11"/>
    </row>
    <row r="29" spans="1:1">
      <c r="A29" s="11"/>
    </row>
    <row r="30" spans="1:1">
      <c r="A30" s="10"/>
    </row>
    <row r="31" spans="1:1">
      <c r="A31" s="10"/>
    </row>
    <row r="32" spans="1:1">
      <c r="A32" s="9"/>
    </row>
    <row r="33" spans="1:1">
      <c r="A33" s="10"/>
    </row>
    <row r="34" spans="1:1" ht="15" customHeight="1">
      <c r="A3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>
      <c r="H50" s="25">
        <f>LEN(H49)</f>
        <v>173</v>
      </c>
      <c r="I50" s="15"/>
      <c r="Q50" s="18"/>
    </row>
    <row r="51" spans="6:19" customFormat="1" ht="15.75" customHeight="1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>
      <c r="H52" s="43"/>
      <c r="Q52" s="18"/>
    </row>
    <row r="53" spans="6:19" customFormat="1" ht="15.75" customHeight="1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>
      <c r="P60" s="17" t="str">
        <f>AH44</f>
        <v>&gt;&gt;&gt;&gt;&gt;23:####,24:#,25:#,26:#,27:######,28:######,29:##,32:,</v>
      </c>
      <c r="Q60" s="17"/>
    </row>
    <row r="61" spans="6:19" customFormat="1" ht="15.75" customHeight="1" thickBot="1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>
      <c r="Q62" s="18"/>
      <c r="R62" s="14">
        <f>LEN(R61)</f>
        <v>80</v>
      </c>
      <c r="S62" s="15"/>
    </row>
    <row r="63" spans="6:19" customFormat="1" ht="15.75" customHeight="1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A49" sqref="A49"/>
    </sheetView>
  </sheetViews>
  <sheetFormatPr defaultRowHeight="15"/>
  <cols>
    <col min="16" max="17" width="24.42578125" customWidth="1"/>
    <col min="18" max="18" width="40.85546875" bestFit="1" customWidth="1"/>
    <col min="19" max="22" width="40.85546875" customWidth="1"/>
    <col min="23" max="23" width="81.7109375" style="18" bestFit="1" customWidth="1"/>
    <col min="24" max="24" width="40.85546875" style="37" customWidth="1"/>
    <col min="25" max="25" width="83.85546875" style="92" bestFit="1" customWidth="1"/>
    <col min="26" max="26" width="9.140625" style="90"/>
  </cols>
  <sheetData>
    <row r="1" spans="1:26">
      <c r="Z1" s="89" t="s">
        <v>187</v>
      </c>
    </row>
    <row r="2" spans="1:26">
      <c r="Z2" s="89" t="s">
        <v>187</v>
      </c>
    </row>
    <row r="6" spans="1:26">
      <c r="P6" t="s">
        <v>196</v>
      </c>
    </row>
    <row r="7" spans="1:26">
      <c r="Q7" s="88"/>
    </row>
    <row r="8" spans="1:26">
      <c r="A8" t="s">
        <v>146</v>
      </c>
      <c r="V8" s="88" t="s">
        <v>197</v>
      </c>
      <c r="Z8" s="91"/>
    </row>
    <row r="9" spans="1:26">
      <c r="A9" t="s">
        <v>147</v>
      </c>
      <c r="V9" t="s">
        <v>198</v>
      </c>
    </row>
    <row r="10" spans="1:26">
      <c r="A10" t="s">
        <v>148</v>
      </c>
      <c r="N10" t="s">
        <v>188</v>
      </c>
      <c r="O10">
        <f>FIND(";",A10)</f>
        <v>23</v>
      </c>
      <c r="P10" t="str">
        <f>LEFT(A10,O10-1)</f>
        <v>comm_control_value = 0</v>
      </c>
      <c r="Q10" t="str">
        <f>PROPER(LEFT(P10,FIND("_",P10)-1))</f>
        <v>Comm</v>
      </c>
      <c r="R10" t="str">
        <f>CONCATENATE(Q10,RIGHT(P10,LEN(P10)-LEN(Q10)))</f>
        <v>Comm_control_value = 0</v>
      </c>
      <c r="S10" t="str">
        <f>LEFT(P10,FIND(" =",P10)-1)</f>
        <v>comm_control_value</v>
      </c>
      <c r="T10" t="str">
        <f>LEFT(R10,FIND(" =",R10)-1)</f>
        <v>Comm_control_value</v>
      </c>
      <c r="U10">
        <f>COMBINED!B3</f>
        <v>11</v>
      </c>
      <c r="V10" t="str">
        <f>CONCATENATE($V$8,U10,$V$9)</f>
        <v xml:space="preserve">+ ",11:" + </v>
      </c>
      <c r="W10" s="18" t="str">
        <f>CONCATENATE("((GlobalVariables) this.getApplication()).set",T10,"(",S10,");")</f>
        <v>((GlobalVariables) this.getApplication()).setComm_control_value(comm_control_value);</v>
      </c>
      <c r="X10" s="37" t="str">
        <f>CONCATENATE(N10," ",S10,";")</f>
        <v>Integer comm_control_value;</v>
      </c>
      <c r="Y10" s="92" t="str">
        <f>CONCATENATE(S10," = ((GlobalVariables) this.getApplication()).get",T10,"();")</f>
        <v>comm_control_value = ((GlobalVariables) this.getApplication()).getComm_control_value();</v>
      </c>
      <c r="Z10" s="90" t="str">
        <f>CONCATENATE("private ",N10," ",P10,"; public ",N10," get",T10,"(){return ",S10,";} public void set",T10,"(",N10," ",S10,"){this.",S10," = ",S10,";}")</f>
        <v>private Integer comm_control_value = 0; public Integer getComm_control_value(){return comm_control_value;} public void setComm_control_value(Integer comm_control_value){this.comm_control_value = comm_control_value;}</v>
      </c>
    </row>
    <row r="11" spans="1:26">
      <c r="A11" t="s">
        <v>149</v>
      </c>
      <c r="N11" t="s">
        <v>188</v>
      </c>
      <c r="O11">
        <f t="shared" ref="O11:O48" si="0">FIND(";",A11)</f>
        <v>24</v>
      </c>
      <c r="P11" t="str">
        <f t="shared" ref="P11:P48" si="1">LEFT(A11,O11-1)</f>
        <v>master_enable_value = 1</v>
      </c>
      <c r="Q11" t="str">
        <f t="shared" ref="Q11:Q54" si="2">PROPER(LEFT(P11,FIND("_",P11)-1))</f>
        <v>Master</v>
      </c>
      <c r="R11" t="str">
        <f t="shared" ref="R11:R54" si="3">CONCATENATE(Q11,RIGHT(P11,LEN(P11)-LEN(Q11)))</f>
        <v>Master_enable_value = 1</v>
      </c>
      <c r="S11" t="str">
        <f t="shared" ref="S11:S54" si="4">LEFT(P11,FIND(" =",P11)-1)</f>
        <v>master_enable_value</v>
      </c>
      <c r="T11" t="str">
        <f t="shared" ref="T11:T54" si="5">LEFT(R11,FIND(" =",R11)-1)</f>
        <v>Master_enable_value</v>
      </c>
      <c r="U11">
        <f>COMBINED!B4</f>
        <v>12</v>
      </c>
      <c r="W11" s="18" t="str">
        <f t="shared" ref="W11:W54" si="6">CONCATENATE("((GlobalVariables) this.getApplication()).set",T11,"(",S11,");")</f>
        <v>((GlobalVariables) this.getApplication()).setMaster_enable_value(master_enable_value);</v>
      </c>
      <c r="X11" s="37" t="str">
        <f t="shared" ref="X11:X54" si="7">CONCATENATE(N11," ",S11,";")</f>
        <v>Integer master_enable_value;</v>
      </c>
      <c r="Y11" s="92" t="str">
        <f t="shared" ref="Y11:Y54" si="8">CONCATENATE(S11," = ((GlobalVariables) this.getApplication()).get",T11,"();")</f>
        <v>master_enable_value = ((GlobalVariables) this.getApplication()).getMaster_enable_value();</v>
      </c>
      <c r="Z11" s="90" t="str">
        <f t="shared" ref="Z11:Z54" si="9">CONCATENATE("private ",N11," ",P11,"; public ",N11," get",T11,"(){return ",S11,";} public void set",T11,"(",N11," ",S11,"){this.",S11," = ",S11,";}")</f>
        <v>private Integer master_enable_value = 1; public Integer getMaster_enable_value(){return master_enable_value;} public void setMaster_enable_value(Integer master_enable_value){this.master_enable_value = master_enable_value;}</v>
      </c>
    </row>
    <row r="12" spans="1:26">
      <c r="A12" t="s">
        <v>150</v>
      </c>
      <c r="N12" t="s">
        <v>188</v>
      </c>
      <c r="O12">
        <f t="shared" si="0"/>
        <v>23</v>
      </c>
      <c r="P12" t="str">
        <f t="shared" si="1"/>
        <v>light_enable_value = 1</v>
      </c>
      <c r="Q12" t="str">
        <f t="shared" si="2"/>
        <v>Light</v>
      </c>
      <c r="R12" t="str">
        <f t="shared" si="3"/>
        <v>Light_enable_value = 1</v>
      </c>
      <c r="S12" t="str">
        <f t="shared" si="4"/>
        <v>light_enable_value</v>
      </c>
      <c r="T12" t="str">
        <f t="shared" si="5"/>
        <v>Light_enable_value</v>
      </c>
      <c r="U12">
        <f>COMBINED!B5</f>
        <v>13</v>
      </c>
      <c r="W12" s="18" t="str">
        <f t="shared" si="6"/>
        <v>((GlobalVariables) this.getApplication()).setLight_enable_value(light_enable_value);</v>
      </c>
      <c r="X12" s="37" t="str">
        <f t="shared" si="7"/>
        <v>Integer light_enable_value;</v>
      </c>
      <c r="Y12" s="92" t="str">
        <f t="shared" si="8"/>
        <v>light_enable_value = ((GlobalVariables) this.getApplication()).getLight_enable_value();</v>
      </c>
      <c r="Z12" s="90" t="str">
        <f t="shared" si="9"/>
        <v>private Integer light_enable_value = 1; public Integer getLight_enable_value(){return light_enable_value;} public void setLight_enable_value(Integer light_enable_value){this.light_enable_value = light_enable_value;}</v>
      </c>
    </row>
    <row r="13" spans="1:26">
      <c r="A13" t="s">
        <v>151</v>
      </c>
      <c r="N13" t="s">
        <v>188</v>
      </c>
      <c r="O13">
        <f t="shared" si="0"/>
        <v>23</v>
      </c>
      <c r="P13" t="str">
        <f t="shared" si="1"/>
        <v>sound_enable_value = 1</v>
      </c>
      <c r="Q13" t="str">
        <f t="shared" si="2"/>
        <v>Sound</v>
      </c>
      <c r="R13" t="str">
        <f t="shared" si="3"/>
        <v>Sound_enable_value = 1</v>
      </c>
      <c r="S13" t="str">
        <f t="shared" si="4"/>
        <v>sound_enable_value</v>
      </c>
      <c r="T13" t="str">
        <f t="shared" si="5"/>
        <v>Sound_enable_value</v>
      </c>
      <c r="U13">
        <f>COMBINED!B6</f>
        <v>14</v>
      </c>
      <c r="W13" s="18" t="str">
        <f t="shared" si="6"/>
        <v>((GlobalVariables) this.getApplication()).setSound_enable_value(sound_enable_value);</v>
      </c>
      <c r="X13" s="37" t="str">
        <f t="shared" si="7"/>
        <v>Integer sound_enable_value;</v>
      </c>
      <c r="Y13" s="92" t="str">
        <f t="shared" si="8"/>
        <v>sound_enable_value = ((GlobalVariables) this.getApplication()).getSound_enable_value();</v>
      </c>
      <c r="Z13" s="90" t="str">
        <f t="shared" si="9"/>
        <v>private Integer sound_enable_value = 1; public Integer getSound_enable_value(){return sound_enable_value;} public void setSound_enable_value(Integer sound_enable_value){this.sound_enable_value = sound_enable_value;}</v>
      </c>
    </row>
    <row r="14" spans="1:26">
      <c r="A14" t="s">
        <v>152</v>
      </c>
      <c r="N14" t="s">
        <v>188</v>
      </c>
      <c r="O14">
        <f t="shared" si="0"/>
        <v>24</v>
      </c>
      <c r="P14" t="str">
        <f t="shared" si="1"/>
        <v>motion_enable_value = 1</v>
      </c>
      <c r="Q14" t="str">
        <f t="shared" si="2"/>
        <v>Motion</v>
      </c>
      <c r="R14" t="str">
        <f t="shared" si="3"/>
        <v>Motion_enable_value = 1</v>
      </c>
      <c r="S14" t="str">
        <f t="shared" si="4"/>
        <v>motion_enable_value</v>
      </c>
      <c r="T14" t="str">
        <f t="shared" si="5"/>
        <v>Motion_enable_value</v>
      </c>
      <c r="U14">
        <f>COMBINED!B7</f>
        <v>15</v>
      </c>
      <c r="W14" s="18" t="str">
        <f t="shared" si="6"/>
        <v>((GlobalVariables) this.getApplication()).setMotion_enable_value(motion_enable_value);</v>
      </c>
      <c r="X14" s="37" t="str">
        <f t="shared" si="7"/>
        <v>Integer motion_enable_value;</v>
      </c>
      <c r="Y14" s="92" t="str">
        <f t="shared" si="8"/>
        <v>motion_enable_value = ((GlobalVariables) this.getApplication()).getMotion_enable_value();</v>
      </c>
      <c r="Z14" s="90" t="str">
        <f t="shared" si="9"/>
        <v>private Integer motion_enable_value = 1; public Integer getMotion_enable_value(){return motion_enable_value;} public void setMotion_enable_value(Integer motion_enable_value){this.motion_enable_value = motion_enable_value;}</v>
      </c>
    </row>
    <row r="15" spans="1:26">
      <c r="A15" t="s">
        <v>153</v>
      </c>
      <c r="N15" t="s">
        <v>188</v>
      </c>
      <c r="O15">
        <f t="shared" si="0"/>
        <v>23</v>
      </c>
      <c r="P15" t="str">
        <f t="shared" si="1"/>
        <v>clock_enable_value = 0</v>
      </c>
      <c r="Q15" t="str">
        <f t="shared" si="2"/>
        <v>Clock</v>
      </c>
      <c r="R15" t="str">
        <f t="shared" si="3"/>
        <v>Clock_enable_value = 0</v>
      </c>
      <c r="S15" t="str">
        <f t="shared" si="4"/>
        <v>clock_enable_value</v>
      </c>
      <c r="T15" t="str">
        <f t="shared" si="5"/>
        <v>Clock_enable_value</v>
      </c>
      <c r="U15">
        <f>COMBINED!B8</f>
        <v>16</v>
      </c>
      <c r="W15" s="18" t="str">
        <f t="shared" si="6"/>
        <v>((GlobalVariables) this.getApplication()).setClock_enable_value(clock_enable_value);</v>
      </c>
      <c r="X15" s="37" t="str">
        <f t="shared" si="7"/>
        <v>Integer clock_enable_value;</v>
      </c>
      <c r="Y15" s="92" t="str">
        <f t="shared" si="8"/>
        <v>clock_enable_value = ((GlobalVariables) this.getApplication()).getClock_enable_value();</v>
      </c>
      <c r="Z15" s="90" t="str">
        <f t="shared" si="9"/>
        <v>private Integer clock_enable_value = 0; public Integer getClock_enable_value(){return clock_enable_value;} public void setClock_enable_value(Integer clock_enable_value){this.clock_enable_value = clock_enable_value;}</v>
      </c>
    </row>
    <row r="16" spans="1:26">
      <c r="A16" t="s">
        <v>154</v>
      </c>
      <c r="N16" t="s">
        <v>188</v>
      </c>
      <c r="O16">
        <f t="shared" si="0"/>
        <v>29</v>
      </c>
      <c r="P16" t="str">
        <f t="shared" si="1"/>
        <v>light_pinky_enable_value = 1</v>
      </c>
      <c r="Q16" t="str">
        <f t="shared" si="2"/>
        <v>Light</v>
      </c>
      <c r="R16" t="str">
        <f t="shared" si="3"/>
        <v>Light_pinky_enable_value = 1</v>
      </c>
      <c r="S16" t="str">
        <f t="shared" si="4"/>
        <v>light_pinky_enable_value</v>
      </c>
      <c r="T16" t="str">
        <f t="shared" si="5"/>
        <v>Light_pinky_enable_value</v>
      </c>
      <c r="U16">
        <f>COMBINED!B9</f>
        <v>17</v>
      </c>
      <c r="W16" s="18" t="str">
        <f t="shared" si="6"/>
        <v>((GlobalVariables) this.getApplication()).setLight_pinky_enable_value(light_pinky_enable_value);</v>
      </c>
      <c r="X16" s="37" t="str">
        <f t="shared" si="7"/>
        <v>Integer light_pinky_enable_value;</v>
      </c>
      <c r="Y16" s="92" t="str">
        <f t="shared" si="8"/>
        <v>light_pinky_enable_value = ((GlobalVariables) this.getApplication()).getLight_pinky_enable_value();</v>
      </c>
      <c r="Z16" s="90" t="str">
        <f t="shared" si="9"/>
        <v>private Integer light_pinky_enable_value = 1; public Integer getLight_pinky_enable_value(){return light_pinky_enable_value;} public void setLight_pinky_enable_value(Integer light_pinky_enable_value){this.light_pinky_enable_value = light_pinky_enable_value;}</v>
      </c>
    </row>
    <row r="17" spans="1:26">
      <c r="A17" t="s">
        <v>155</v>
      </c>
      <c r="N17" t="s">
        <v>188</v>
      </c>
      <c r="O17">
        <f t="shared" si="0"/>
        <v>29</v>
      </c>
      <c r="P17" t="str">
        <f t="shared" si="1"/>
        <v>light_clyde_enable_value = 1</v>
      </c>
      <c r="Q17" t="str">
        <f t="shared" si="2"/>
        <v>Light</v>
      </c>
      <c r="R17" t="str">
        <f t="shared" si="3"/>
        <v>Light_clyde_enable_value = 1</v>
      </c>
      <c r="S17" t="str">
        <f t="shared" si="4"/>
        <v>light_clyde_enable_value</v>
      </c>
      <c r="T17" t="str">
        <f t="shared" si="5"/>
        <v>Light_clyde_enable_value</v>
      </c>
      <c r="U17">
        <f>COMBINED!B10</f>
        <v>18</v>
      </c>
      <c r="W17" s="18" t="str">
        <f t="shared" si="6"/>
        <v>((GlobalVariables) this.getApplication()).setLight_clyde_enable_value(light_clyde_enable_value);</v>
      </c>
      <c r="X17" s="37" t="str">
        <f t="shared" si="7"/>
        <v>Integer light_clyde_enable_value;</v>
      </c>
      <c r="Y17" s="92" t="str">
        <f t="shared" si="8"/>
        <v>light_clyde_enable_value = ((GlobalVariables) this.getApplication()).getLight_clyde_enable_value();</v>
      </c>
      <c r="Z17" s="90" t="str">
        <f t="shared" si="9"/>
        <v>private Integer light_clyde_enable_value = 1; public Integer getLight_clyde_enable_value(){return light_clyde_enable_value;} public void setLight_clyde_enable_value(Integer light_clyde_enable_value){this.light_clyde_enable_value = light_clyde_enable_value;}</v>
      </c>
    </row>
    <row r="18" spans="1:26">
      <c r="A18" t="s">
        <v>156</v>
      </c>
      <c r="N18" t="s">
        <v>188</v>
      </c>
      <c r="O18">
        <f t="shared" si="0"/>
        <v>30</v>
      </c>
      <c r="P18" t="str">
        <f t="shared" si="1"/>
        <v>light_cherry_enable_value = 1</v>
      </c>
      <c r="Q18" t="str">
        <f t="shared" si="2"/>
        <v>Light</v>
      </c>
      <c r="R18" t="str">
        <f t="shared" si="3"/>
        <v>Light_cherry_enable_value = 1</v>
      </c>
      <c r="S18" t="str">
        <f t="shared" si="4"/>
        <v>light_cherry_enable_value</v>
      </c>
      <c r="T18" t="str">
        <f t="shared" si="5"/>
        <v>Light_cherry_enable_value</v>
      </c>
      <c r="U18">
        <f>COMBINED!B11</f>
        <v>19</v>
      </c>
      <c r="W18" s="18" t="str">
        <f t="shared" si="6"/>
        <v>((GlobalVariables) this.getApplication()).setLight_cherry_enable_value(light_cherry_enable_value);</v>
      </c>
      <c r="X18" s="37" t="str">
        <f t="shared" si="7"/>
        <v>Integer light_cherry_enable_value;</v>
      </c>
      <c r="Y18" s="92" t="str">
        <f t="shared" si="8"/>
        <v>light_cherry_enable_value = ((GlobalVariables) this.getApplication()).getLight_cherry_enable_value();</v>
      </c>
      <c r="Z18" s="90" t="str">
        <f t="shared" si="9"/>
        <v>private Integer light_cherry_enable_value = 1; public Integer getLight_cherry_enable_value(){return light_cherry_enable_value;} public void setLight_cherry_enable_value(Integer light_cherry_enable_value){this.light_cherry_enable_value = light_cherry_enable_value;}</v>
      </c>
    </row>
    <row r="19" spans="1:26">
      <c r="A19" t="s">
        <v>157</v>
      </c>
      <c r="N19" t="s">
        <v>188</v>
      </c>
      <c r="O19">
        <f t="shared" si="0"/>
        <v>30</v>
      </c>
      <c r="P19" t="str">
        <f t="shared" si="1"/>
        <v>light_pacman_enable_value = 1</v>
      </c>
      <c r="Q19" t="str">
        <f t="shared" si="2"/>
        <v>Light</v>
      </c>
      <c r="R19" t="str">
        <f t="shared" si="3"/>
        <v>Light_pacman_enable_value = 1</v>
      </c>
      <c r="S19" t="str">
        <f t="shared" si="4"/>
        <v>light_pacman_enable_value</v>
      </c>
      <c r="T19" t="str">
        <f t="shared" si="5"/>
        <v>Light_pacman_enable_value</v>
      </c>
      <c r="U19">
        <f>COMBINED!B12</f>
        <v>20</v>
      </c>
      <c r="W19" s="18" t="str">
        <f t="shared" si="6"/>
        <v>((GlobalVariables) this.getApplication()).setLight_pacman_enable_value(light_pacman_enable_value);</v>
      </c>
      <c r="X19" s="37" t="str">
        <f t="shared" si="7"/>
        <v>Integer light_pacman_enable_value;</v>
      </c>
      <c r="Y19" s="92" t="str">
        <f t="shared" si="8"/>
        <v>light_pacman_enable_value = ((GlobalVariables) this.getApplication()).getLight_pacman_enable_value();</v>
      </c>
      <c r="Z19" s="90" t="str">
        <f t="shared" si="9"/>
        <v>private Integer light_pacman_enable_value = 1; public Integer getLight_pacman_enable_value(){return light_pacman_enable_value;} public void setLight_pacman_enable_value(Integer light_pacman_enable_value){this.light_pacman_enable_value = light_pacman_enable_value;}</v>
      </c>
    </row>
    <row r="20" spans="1:26">
      <c r="A20" t="s">
        <v>158</v>
      </c>
      <c r="N20" t="s">
        <v>188</v>
      </c>
      <c r="O20">
        <f t="shared" si="0"/>
        <v>30</v>
      </c>
      <c r="P20" t="str">
        <f t="shared" si="1"/>
        <v>light_blinky_enable_value = 1</v>
      </c>
      <c r="Q20" t="str">
        <f t="shared" si="2"/>
        <v>Light</v>
      </c>
      <c r="R20" t="str">
        <f t="shared" si="3"/>
        <v>Light_blinky_enable_value = 1</v>
      </c>
      <c r="S20" t="str">
        <f t="shared" si="4"/>
        <v>light_blinky_enable_value</v>
      </c>
      <c r="T20" t="str">
        <f t="shared" si="5"/>
        <v>Light_blinky_enable_value</v>
      </c>
      <c r="U20">
        <f>COMBINED!B13</f>
        <v>21</v>
      </c>
      <c r="W20" s="18" t="str">
        <f t="shared" si="6"/>
        <v>((GlobalVariables) this.getApplication()).setLight_blinky_enable_value(light_blinky_enable_value);</v>
      </c>
      <c r="X20" s="37" t="str">
        <f t="shared" si="7"/>
        <v>Integer light_blinky_enable_value;</v>
      </c>
      <c r="Y20" s="92" t="str">
        <f t="shared" si="8"/>
        <v>light_blinky_enable_value = ((GlobalVariables) this.getApplication()).getLight_blinky_enable_value();</v>
      </c>
      <c r="Z20" s="90" t="str">
        <f t="shared" si="9"/>
        <v>private Integer light_blinky_enable_value = 1; public Integer getLight_blinky_enable_value(){return light_blinky_enable_value;} public void setLight_blinky_enable_value(Integer light_blinky_enable_value){this.light_blinky_enable_value = light_blinky_enable_value;}</v>
      </c>
    </row>
    <row r="21" spans="1:26">
      <c r="A21" t="s">
        <v>159</v>
      </c>
      <c r="N21" t="s">
        <v>188</v>
      </c>
      <c r="O21">
        <f t="shared" si="0"/>
        <v>28</v>
      </c>
      <c r="P21" t="str">
        <f t="shared" si="1"/>
        <v>light_inky_enable_value = 1</v>
      </c>
      <c r="Q21" t="str">
        <f t="shared" si="2"/>
        <v>Light</v>
      </c>
      <c r="R21" t="str">
        <f t="shared" si="3"/>
        <v>Light_inky_enable_value = 1</v>
      </c>
      <c r="S21" t="str">
        <f t="shared" si="4"/>
        <v>light_inky_enable_value</v>
      </c>
      <c r="T21" t="str">
        <f t="shared" si="5"/>
        <v>Light_inky_enable_value</v>
      </c>
      <c r="U21">
        <f>COMBINED!B14</f>
        <v>22</v>
      </c>
      <c r="W21" s="18" t="str">
        <f t="shared" si="6"/>
        <v>((GlobalVariables) this.getApplication()).setLight_inky_enable_value(light_inky_enable_value);</v>
      </c>
      <c r="X21" s="37" t="str">
        <f t="shared" si="7"/>
        <v>Integer light_inky_enable_value;</v>
      </c>
      <c r="Y21" s="92" t="str">
        <f t="shared" si="8"/>
        <v>light_inky_enable_value = ((GlobalVariables) this.getApplication()).getLight_inky_enable_value();</v>
      </c>
      <c r="Z21" s="90" t="str">
        <f t="shared" si="9"/>
        <v>private Integer light_inky_enable_value = 1; public Integer getLight_inky_enable_value(){return light_inky_enable_value;} public void setLight_inky_enable_value(Integer light_inky_enable_value){this.light_inky_enable_value = light_inky_enable_value;}</v>
      </c>
    </row>
    <row r="22" spans="1:26">
      <c r="A22" t="s">
        <v>160</v>
      </c>
      <c r="N22" t="s">
        <v>188</v>
      </c>
      <c r="O22">
        <f t="shared" si="0"/>
        <v>29</v>
      </c>
      <c r="P22" t="str">
        <f t="shared" si="1"/>
        <v>lightsensor_enable_value = 1</v>
      </c>
      <c r="Q22" t="str">
        <f t="shared" si="2"/>
        <v>Lightsensor</v>
      </c>
      <c r="R22" t="str">
        <f t="shared" si="3"/>
        <v>Lightsensor_enable_value = 1</v>
      </c>
      <c r="S22" t="str">
        <f t="shared" si="4"/>
        <v>lightsensor_enable_value</v>
      </c>
      <c r="T22" t="str">
        <f t="shared" si="5"/>
        <v>Lightsensor_enable_value</v>
      </c>
      <c r="U22">
        <f>COMBINED!B15</f>
        <v>23</v>
      </c>
      <c r="W22" s="18" t="str">
        <f t="shared" si="6"/>
        <v>((GlobalVariables) this.getApplication()).setLightsensor_enable_value(lightsensor_enable_value);</v>
      </c>
      <c r="X22" s="37" t="str">
        <f t="shared" si="7"/>
        <v>Integer lightsensor_enable_value;</v>
      </c>
      <c r="Y22" s="92" t="str">
        <f t="shared" si="8"/>
        <v>lightsensor_enable_value = ((GlobalVariables) this.getApplication()).getLightsensor_enable_value();</v>
      </c>
      <c r="Z22" s="90" t="str">
        <f t="shared" si="9"/>
        <v>private Integer lightsensor_enable_value = 1; public Integer getLightsensor_enable_value(){return lightsensor_enable_value;} public void setLightsensor_enable_value(Integer lightsensor_enable_value){this.lightsensor_enable_value = lightsensor_enable_value;}</v>
      </c>
    </row>
    <row r="23" spans="1:26">
      <c r="A23" t="s">
        <v>161</v>
      </c>
      <c r="N23" t="s">
        <v>188</v>
      </c>
      <c r="O23">
        <f t="shared" si="0"/>
        <v>33</v>
      </c>
      <c r="P23" t="str">
        <f t="shared" si="1"/>
        <v>lightsensor_trigger_value = 1550</v>
      </c>
      <c r="Q23" t="str">
        <f t="shared" si="2"/>
        <v>Lightsensor</v>
      </c>
      <c r="R23" t="str">
        <f t="shared" si="3"/>
        <v>Lightsensor_trigger_value = 1550</v>
      </c>
      <c r="S23" t="str">
        <f t="shared" si="4"/>
        <v>lightsensor_trigger_value</v>
      </c>
      <c r="T23" t="str">
        <f t="shared" si="5"/>
        <v>Lightsensor_trigger_value</v>
      </c>
      <c r="U23">
        <f>COMBINED!B16</f>
        <v>24</v>
      </c>
      <c r="W23" s="18" t="str">
        <f t="shared" si="6"/>
        <v>((GlobalVariables) this.getApplication()).setLightsensor_trigger_value(lightsensor_trigger_value);</v>
      </c>
      <c r="X23" s="37" t="str">
        <f t="shared" si="7"/>
        <v>Integer lightsensor_trigger_value;</v>
      </c>
      <c r="Y23" s="92" t="str">
        <f t="shared" si="8"/>
        <v>lightsensor_trigger_value = ((GlobalVariables) this.getApplication()).getLightsensor_trigger_value();</v>
      </c>
      <c r="Z23" s="90" t="str">
        <f t="shared" si="9"/>
        <v>private Integer lightsensor_trigger_value = 1550; public Integer getLightsensor_trigger_value(){return lightsensor_trigger_value;} public void setLightsensor_trigger_value(Integer lightsensor_trigger_value){this.lightsensor_trigger_value = lightsensor_trigger_value;}</v>
      </c>
    </row>
    <row r="24" spans="1:26">
      <c r="A24" t="s">
        <v>162</v>
      </c>
      <c r="N24" t="s">
        <v>188</v>
      </c>
      <c r="O24">
        <f t="shared" si="0"/>
        <v>28</v>
      </c>
      <c r="P24" t="str">
        <f t="shared" si="1"/>
        <v>nightlight_enable_value = 1</v>
      </c>
      <c r="Q24" t="str">
        <f t="shared" si="2"/>
        <v>Nightlight</v>
      </c>
      <c r="R24" t="str">
        <f t="shared" si="3"/>
        <v>Nightlight_enable_value = 1</v>
      </c>
      <c r="S24" t="str">
        <f t="shared" si="4"/>
        <v>nightlight_enable_value</v>
      </c>
      <c r="T24" t="str">
        <f t="shared" si="5"/>
        <v>Nightlight_enable_value</v>
      </c>
      <c r="U24">
        <f>COMBINED!B17</f>
        <v>25</v>
      </c>
      <c r="W24" s="18" t="str">
        <f t="shared" si="6"/>
        <v>((GlobalVariables) this.getApplication()).setNightlight_enable_value(nightlight_enable_value);</v>
      </c>
      <c r="X24" s="37" t="str">
        <f t="shared" si="7"/>
        <v>Integer nightlight_enable_value;</v>
      </c>
      <c r="Y24" s="92" t="str">
        <f t="shared" si="8"/>
        <v>nightlight_enable_value = ((GlobalVariables) this.getApplication()).getNightlight_enable_value();</v>
      </c>
      <c r="Z24" s="90" t="str">
        <f t="shared" si="9"/>
        <v>private Integer nightlight_enable_value = 1; public Integer getNightlight_enable_value(){return nightlight_enable_value;} public void setNightlight_enable_value(Integer nightlight_enable_value){this.nightlight_enable_value = nightlight_enable_value;}</v>
      </c>
    </row>
    <row r="25" spans="1:26">
      <c r="A25" t="s">
        <v>163</v>
      </c>
      <c r="N25" t="s">
        <v>188</v>
      </c>
      <c r="O25">
        <f t="shared" si="0"/>
        <v>23</v>
      </c>
      <c r="P25" t="str">
        <f t="shared" si="1"/>
        <v>alarm_enable_value = 1</v>
      </c>
      <c r="Q25" t="str">
        <f t="shared" si="2"/>
        <v>Alarm</v>
      </c>
      <c r="R25" t="str">
        <f t="shared" si="3"/>
        <v>Alarm_enable_value = 1</v>
      </c>
      <c r="S25" t="str">
        <f t="shared" si="4"/>
        <v>alarm_enable_value</v>
      </c>
      <c r="T25" t="str">
        <f t="shared" si="5"/>
        <v>Alarm_enable_value</v>
      </c>
      <c r="U25">
        <f>COMBINED!B18</f>
        <v>26</v>
      </c>
      <c r="W25" s="18" t="str">
        <f t="shared" si="6"/>
        <v>((GlobalVariables) this.getApplication()).setAlarm_enable_value(alarm_enable_value);</v>
      </c>
      <c r="X25" s="37" t="str">
        <f t="shared" si="7"/>
        <v>Integer alarm_enable_value;</v>
      </c>
      <c r="Y25" s="92" t="str">
        <f t="shared" si="8"/>
        <v>alarm_enable_value = ((GlobalVariables) this.getApplication()).getAlarm_enable_value();</v>
      </c>
      <c r="Z25" s="90" t="str">
        <f t="shared" si="9"/>
        <v>private Integer alarm_enable_value = 1; public Integer getAlarm_enable_value(){return alarm_enable_value;} public void setAlarm_enable_value(Integer alarm_enable_value){this.alarm_enable_value = alarm_enable_value;}</v>
      </c>
    </row>
    <row r="26" spans="1:26">
      <c r="A26" t="s">
        <v>184</v>
      </c>
      <c r="N26" t="s">
        <v>138</v>
      </c>
      <c r="O26">
        <f t="shared" si="0"/>
        <v>32</v>
      </c>
      <c r="P26" t="str">
        <f t="shared" si="1"/>
        <v>alarm_date_value = "02/25/1963"</v>
      </c>
      <c r="Q26" t="str">
        <f t="shared" si="2"/>
        <v>Alarm</v>
      </c>
      <c r="R26" t="str">
        <f t="shared" si="3"/>
        <v>Alarm_date_value = "02/25/1963"</v>
      </c>
      <c r="S26" t="str">
        <f t="shared" si="4"/>
        <v>alarm_date_value</v>
      </c>
      <c r="T26" t="str">
        <f t="shared" si="5"/>
        <v>Alarm_date_value</v>
      </c>
      <c r="U26">
        <f>COMBINED!B19</f>
        <v>27</v>
      </c>
      <c r="W26" s="18" t="str">
        <f t="shared" si="6"/>
        <v>((GlobalVariables) this.getApplication()).setAlarm_date_value(alarm_date_value);</v>
      </c>
      <c r="X26" s="37" t="str">
        <f t="shared" si="7"/>
        <v>String alarm_date_value;</v>
      </c>
      <c r="Y26" s="92" t="str">
        <f t="shared" si="8"/>
        <v>alarm_date_value = ((GlobalVariables) this.getApplication()).getAlarm_date_value();</v>
      </c>
      <c r="Z26" s="90" t="str">
        <f t="shared" si="9"/>
        <v>private String alarm_date_value = "02/25/1963"; public String getAlarm_date_value(){return alarm_date_value;} public void setAlarm_date_value(String alarm_date_value){this.alarm_date_value = alarm_date_value;}</v>
      </c>
    </row>
    <row r="27" spans="1:26">
      <c r="A27" t="s">
        <v>185</v>
      </c>
      <c r="N27" t="s">
        <v>138</v>
      </c>
      <c r="O27">
        <f t="shared" si="0"/>
        <v>30</v>
      </c>
      <c r="P27" t="str">
        <f t="shared" si="1"/>
        <v>alarm_time_value = "12:00:00"</v>
      </c>
      <c r="Q27" t="str">
        <f t="shared" si="2"/>
        <v>Alarm</v>
      </c>
      <c r="R27" t="str">
        <f t="shared" si="3"/>
        <v>Alarm_time_value = "12:00:00"</v>
      </c>
      <c r="S27" t="str">
        <f t="shared" si="4"/>
        <v>alarm_time_value</v>
      </c>
      <c r="T27" t="str">
        <f t="shared" si="5"/>
        <v>Alarm_time_value</v>
      </c>
      <c r="U27">
        <f>COMBINED!B20</f>
        <v>28</v>
      </c>
      <c r="W27" s="18" t="str">
        <f t="shared" si="6"/>
        <v>((GlobalVariables) this.getApplication()).setAlarm_time_value(alarm_time_value);</v>
      </c>
      <c r="X27" s="37" t="str">
        <f t="shared" si="7"/>
        <v>String alarm_time_value;</v>
      </c>
      <c r="Y27" s="92" t="str">
        <f t="shared" si="8"/>
        <v>alarm_time_value = ((GlobalVariables) this.getApplication()).getAlarm_time_value();</v>
      </c>
      <c r="Z27" s="90" t="str">
        <f t="shared" si="9"/>
        <v>private String alarm_time_value = "12:00:00"; public String getAlarm_time_value(){return alarm_time_value;} public void setAlarm_time_value(String alarm_time_value){this.alarm_time_value = alarm_time_value;}</v>
      </c>
    </row>
    <row r="28" spans="1:26">
      <c r="A28" t="s">
        <v>164</v>
      </c>
      <c r="N28" t="s">
        <v>188</v>
      </c>
      <c r="O28">
        <f t="shared" si="0"/>
        <v>30</v>
      </c>
      <c r="P28" t="str">
        <f t="shared" si="1"/>
        <v>performance_number_value = 71</v>
      </c>
      <c r="Q28" t="str">
        <f t="shared" si="2"/>
        <v>Performance</v>
      </c>
      <c r="R28" t="str">
        <f t="shared" si="3"/>
        <v>Performance_number_value = 71</v>
      </c>
      <c r="S28" t="str">
        <f t="shared" si="4"/>
        <v>performance_number_value</v>
      </c>
      <c r="T28" t="str">
        <f t="shared" si="5"/>
        <v>Performance_number_value</v>
      </c>
      <c r="U28">
        <f>COMBINED!B21</f>
        <v>29</v>
      </c>
      <c r="W28" s="18" t="str">
        <f t="shared" si="6"/>
        <v>((GlobalVariables) this.getApplication()).setPerformance_number_value(performance_number_value);</v>
      </c>
      <c r="X28" s="37" t="str">
        <f t="shared" si="7"/>
        <v>Integer performance_number_value;</v>
      </c>
      <c r="Y28" s="92" t="str">
        <f t="shared" si="8"/>
        <v>performance_number_value = ((GlobalVariables) this.getApplication()).getPerformance_number_value();</v>
      </c>
      <c r="Z28" s="90" t="str">
        <f t="shared" si="9"/>
        <v>private Integer performance_number_value = 71; public Integer getPerformance_number_value(){return performance_number_value;} public void setPerformance_number_value(Integer performance_number_value){this.performance_number_value = performance_number_value;}</v>
      </c>
    </row>
    <row r="29" spans="1:26">
      <c r="A29" t="s">
        <v>165</v>
      </c>
      <c r="N29" t="s">
        <v>188</v>
      </c>
      <c r="O29">
        <f t="shared" si="0"/>
        <v>29</v>
      </c>
      <c r="P29" t="str">
        <f t="shared" si="1"/>
        <v>stayin_game_status_value = 0</v>
      </c>
      <c r="Q29" t="str">
        <f t="shared" si="2"/>
        <v>Stayin</v>
      </c>
      <c r="R29" t="str">
        <f t="shared" si="3"/>
        <v>Stayin_game_status_value = 0</v>
      </c>
      <c r="S29" t="str">
        <f t="shared" si="4"/>
        <v>stayin_game_status_value</v>
      </c>
      <c r="T29" t="str">
        <f t="shared" si="5"/>
        <v>Stayin_game_status_value</v>
      </c>
      <c r="U29">
        <f>COMBINED!B22</f>
        <v>41</v>
      </c>
      <c r="W29" s="18" t="str">
        <f t="shared" si="6"/>
        <v>((GlobalVariables) this.getApplication()).setStayin_game_status_value(stayin_game_status_value);</v>
      </c>
      <c r="X29" s="37" t="str">
        <f t="shared" si="7"/>
        <v>Integer stayin_game_status_value;</v>
      </c>
      <c r="Y29" s="92" t="str">
        <f t="shared" si="8"/>
        <v>stayin_game_status_value = ((GlobalVariables) this.getApplication()).getStayin_game_status_value();</v>
      </c>
      <c r="Z29" s="90" t="str">
        <f t="shared" si="9"/>
        <v>private Integer stayin_game_status_value = 0; public Integer getStayin_game_status_value(){return stayin_game_status_value;} public void setStayin_game_status_value(Integer stayin_game_status_value){this.stayin_game_status_value = stayin_game_status_value;}</v>
      </c>
    </row>
    <row r="30" spans="1:26">
      <c r="A30" t="s">
        <v>166</v>
      </c>
      <c r="N30" t="s">
        <v>188</v>
      </c>
      <c r="O30">
        <f t="shared" si="0"/>
        <v>25</v>
      </c>
      <c r="P30" t="str">
        <f t="shared" si="1"/>
        <v>my_char_number_value = 0</v>
      </c>
      <c r="Q30" t="str">
        <f t="shared" si="2"/>
        <v>My</v>
      </c>
      <c r="R30" t="str">
        <f t="shared" si="3"/>
        <v>My_char_number_value = 0</v>
      </c>
      <c r="S30" t="str">
        <f t="shared" si="4"/>
        <v>my_char_number_value</v>
      </c>
      <c r="T30" t="str">
        <f t="shared" si="5"/>
        <v>My_char_number_value</v>
      </c>
      <c r="U30">
        <f>COMBINED!B23</f>
        <v>42</v>
      </c>
      <c r="W30" s="18" t="str">
        <f t="shared" si="6"/>
        <v>((GlobalVariables) this.getApplication()).setMy_char_number_value(my_char_number_value);</v>
      </c>
      <c r="X30" s="37" t="str">
        <f t="shared" si="7"/>
        <v>Integer my_char_number_value;</v>
      </c>
      <c r="Y30" s="92" t="str">
        <f t="shared" si="8"/>
        <v>my_char_number_value = ((GlobalVariables) this.getApplication()).getMy_char_number_value();</v>
      </c>
      <c r="Z30" s="90" t="str">
        <f t="shared" si="9"/>
        <v>private Integer my_char_number_value = 0; public Integer getMy_char_number_value(){return my_char_number_value;} public void setMy_char_number_value(Integer my_char_number_value){this.my_char_number_value = my_char_number_value;}</v>
      </c>
    </row>
    <row r="31" spans="1:26">
      <c r="A31" t="s">
        <v>186</v>
      </c>
      <c r="N31" t="s">
        <v>138</v>
      </c>
      <c r="O31">
        <f t="shared" si="0"/>
        <v>30</v>
      </c>
      <c r="P31" t="str">
        <f t="shared" si="1"/>
        <v>actual_name_value = "abcdefg"</v>
      </c>
      <c r="Q31" t="str">
        <f t="shared" si="2"/>
        <v>Actual</v>
      </c>
      <c r="R31" t="str">
        <f t="shared" si="3"/>
        <v>Actual_name_value = "abcdefg"</v>
      </c>
      <c r="S31" t="str">
        <f t="shared" si="4"/>
        <v>actual_name_value</v>
      </c>
      <c r="T31" t="str">
        <f t="shared" si="5"/>
        <v>Actual_name_value</v>
      </c>
      <c r="U31">
        <f>COMBINED!B24</f>
        <v>43</v>
      </c>
      <c r="W31" s="18" t="str">
        <f t="shared" si="6"/>
        <v>((GlobalVariables) this.getApplication()).setActual_name_value(actual_name_value);</v>
      </c>
      <c r="X31" s="37" t="str">
        <f t="shared" si="7"/>
        <v>String actual_name_value;</v>
      </c>
      <c r="Y31" s="92" t="str">
        <f t="shared" si="8"/>
        <v>actual_name_value = ((GlobalVariables) this.getApplication()).getActual_name_value();</v>
      </c>
      <c r="Z31" s="90" t="str">
        <f t="shared" si="9"/>
        <v>private String actual_name_value = "abcdefg"; public String getActual_name_value(){return actual_name_value;} public void setActual_name_value(String actual_name_value){this.actual_name_value = actual_name_value;}</v>
      </c>
    </row>
    <row r="32" spans="1:26">
      <c r="A32" t="s">
        <v>167</v>
      </c>
      <c r="N32" t="s">
        <v>188</v>
      </c>
      <c r="O32">
        <f t="shared" si="0"/>
        <v>31</v>
      </c>
      <c r="P32" t="str">
        <f t="shared" si="1"/>
        <v>bank_after_spende_value = 9100</v>
      </c>
      <c r="Q32" t="str">
        <f t="shared" si="2"/>
        <v>Bank</v>
      </c>
      <c r="R32" t="str">
        <f t="shared" si="3"/>
        <v>Bank_after_spende_value = 9100</v>
      </c>
      <c r="S32" t="str">
        <f t="shared" si="4"/>
        <v>bank_after_spende_value</v>
      </c>
      <c r="T32" t="str">
        <f t="shared" si="5"/>
        <v>Bank_after_spende_value</v>
      </c>
      <c r="U32">
        <f>COMBINED!B25</f>
        <v>44</v>
      </c>
      <c r="W32" s="18" t="str">
        <f t="shared" si="6"/>
        <v>((GlobalVariables) this.getApplication()).setBank_after_spende_value(bank_after_spende_value);</v>
      </c>
      <c r="X32" s="37" t="str">
        <f t="shared" si="7"/>
        <v>Integer bank_after_spende_value;</v>
      </c>
      <c r="Y32" s="92" t="str">
        <f t="shared" si="8"/>
        <v>bank_after_spende_value = ((GlobalVariables) this.getApplication()).getBank_after_spende_value();</v>
      </c>
      <c r="Z32" s="90" t="str">
        <f t="shared" si="9"/>
        <v>private Integer bank_after_spende_value = 9100; public Integer getBank_after_spende_value(){return bank_after_spende_value;} public void setBank_after_spende_value(Integer bank_after_spende_value){this.bank_after_spende_value = bank_after_spende_value;}</v>
      </c>
    </row>
    <row r="33" spans="1:26">
      <c r="A33" t="s">
        <v>168</v>
      </c>
      <c r="N33" t="s">
        <v>188</v>
      </c>
      <c r="O33">
        <f t="shared" si="0"/>
        <v>28</v>
      </c>
      <c r="P33" t="str">
        <f t="shared" si="1"/>
        <v>attack_balance_value = 9100</v>
      </c>
      <c r="Q33" t="str">
        <f t="shared" si="2"/>
        <v>Attack</v>
      </c>
      <c r="R33" t="str">
        <f t="shared" si="3"/>
        <v>Attack_balance_value = 9100</v>
      </c>
      <c r="S33" t="str">
        <f t="shared" si="4"/>
        <v>attack_balance_value</v>
      </c>
      <c r="T33" t="str">
        <f t="shared" si="5"/>
        <v>Attack_balance_value</v>
      </c>
      <c r="U33">
        <f>COMBINED!B26</f>
        <v>45</v>
      </c>
      <c r="W33" s="18" t="str">
        <f t="shared" si="6"/>
        <v>((GlobalVariables) this.getApplication()).setAttack_balance_value(attack_balance_value);</v>
      </c>
      <c r="X33" s="37" t="str">
        <f t="shared" si="7"/>
        <v>Integer attack_balance_value;</v>
      </c>
      <c r="Y33" s="92" t="str">
        <f t="shared" si="8"/>
        <v>attack_balance_value = ((GlobalVariables) this.getApplication()).getAttack_balance_value();</v>
      </c>
      <c r="Z33" s="90" t="str">
        <f t="shared" si="9"/>
        <v>private Integer attack_balance_value = 9100; public Integer getAttack_balance_value(){return attack_balance_value;} public void setAttack_balance_value(Integer attack_balance_value){this.attack_balance_value = attack_balance_value;}</v>
      </c>
    </row>
    <row r="34" spans="1:26">
      <c r="A34" t="s">
        <v>169</v>
      </c>
      <c r="N34" t="s">
        <v>189</v>
      </c>
      <c r="O34">
        <f t="shared" si="0"/>
        <v>43</v>
      </c>
      <c r="P34" t="str">
        <f t="shared" si="1"/>
        <v>attack_or_donate_character_flags = 9000000</v>
      </c>
      <c r="Q34" t="str">
        <f t="shared" si="2"/>
        <v>Attack</v>
      </c>
      <c r="R34" t="str">
        <f t="shared" si="3"/>
        <v>Attack_or_donate_character_flags = 9000000</v>
      </c>
      <c r="S34" t="str">
        <f t="shared" si="4"/>
        <v>attack_or_donate_character_flags</v>
      </c>
      <c r="T34" t="str">
        <f t="shared" si="5"/>
        <v>Attack_or_donate_character_flags</v>
      </c>
      <c r="U34">
        <f>COMBINED!B27</f>
        <v>46</v>
      </c>
      <c r="W34" s="18" t="str">
        <f t="shared" si="6"/>
        <v>((GlobalVariables) this.getApplication()).setAttack_or_donate_character_flags(attack_or_donate_character_flags);</v>
      </c>
      <c r="X34" s="37" t="str">
        <f t="shared" si="7"/>
        <v>Long attack_or_donate_character_flags;</v>
      </c>
      <c r="Y34" s="92" t="str">
        <f t="shared" si="8"/>
        <v>attack_or_donate_character_flags = ((GlobalVariables) this.getApplication()).getAttack_or_donate_character_flags();</v>
      </c>
      <c r="Z34" s="90" t="str">
        <f t="shared" si="9"/>
        <v>private Long attack_or_donate_character_flags = 9000000; public Long getAttack_or_donate_character_flags(){return attack_or_donate_character_flags;} public void setAttack_or_donate_character_flags(Long attack_or_donate_character_flags){this.attack_or_donate_character_flags = attack_or_donate_character_flags;}</v>
      </c>
    </row>
    <row r="35" spans="1:26">
      <c r="A35" t="s">
        <v>170</v>
      </c>
      <c r="N35" t="s">
        <v>189</v>
      </c>
      <c r="O35">
        <f t="shared" si="0"/>
        <v>37</v>
      </c>
      <c r="P35" t="str">
        <f t="shared" si="1"/>
        <v>will_or_no_character_flags = 9000000</v>
      </c>
      <c r="Q35" t="str">
        <f t="shared" si="2"/>
        <v>Will</v>
      </c>
      <c r="R35" t="str">
        <f t="shared" si="3"/>
        <v>Will_or_no_character_flags = 9000000</v>
      </c>
      <c r="S35" t="str">
        <f t="shared" si="4"/>
        <v>will_or_no_character_flags</v>
      </c>
      <c r="T35" t="str">
        <f t="shared" si="5"/>
        <v>Will_or_no_character_flags</v>
      </c>
      <c r="U35">
        <f>COMBINED!B28</f>
        <v>47</v>
      </c>
      <c r="W35" s="18" t="str">
        <f t="shared" si="6"/>
        <v>((GlobalVariables) this.getApplication()).setWill_or_no_character_flags(will_or_no_character_flags);</v>
      </c>
      <c r="X35" s="37" t="str">
        <f t="shared" si="7"/>
        <v>Long will_or_no_character_flags;</v>
      </c>
      <c r="Y35" s="92" t="str">
        <f t="shared" si="8"/>
        <v>will_or_no_character_flags = ((GlobalVariables) this.getApplication()).getWill_or_no_character_flags();</v>
      </c>
      <c r="Z35" s="90" t="str">
        <f t="shared" si="9"/>
        <v>private Long will_or_no_character_flags = 9000000; public Long getWill_or_no_character_flags(){return will_or_no_character_flags;} public void setWill_or_no_character_flags(Long will_or_no_character_flags){this.will_or_no_character_flags = will_or_no_character_flags;}</v>
      </c>
    </row>
    <row r="36" spans="1:26">
      <c r="A36" t="s">
        <v>171</v>
      </c>
      <c r="N36" t="s">
        <v>189</v>
      </c>
      <c r="O36">
        <f t="shared" si="0"/>
        <v>39</v>
      </c>
      <c r="P36" t="str">
        <f t="shared" si="1"/>
        <v>mirror_or_no_character_flags = 9111111</v>
      </c>
      <c r="Q36" t="str">
        <f t="shared" si="2"/>
        <v>Mirror</v>
      </c>
      <c r="R36" t="str">
        <f t="shared" si="3"/>
        <v>Mirror_or_no_character_flags = 9111111</v>
      </c>
      <c r="S36" t="str">
        <f t="shared" si="4"/>
        <v>mirror_or_no_character_flags</v>
      </c>
      <c r="T36" t="str">
        <f t="shared" si="5"/>
        <v>Mirror_or_no_character_flags</v>
      </c>
      <c r="U36">
        <f>COMBINED!B29</f>
        <v>48</v>
      </c>
      <c r="W36" s="18" t="str">
        <f t="shared" si="6"/>
        <v>((GlobalVariables) this.getApplication()).setMirror_or_no_character_flags(mirror_or_no_character_flags);</v>
      </c>
      <c r="X36" s="37" t="str">
        <f t="shared" si="7"/>
        <v>Long mirror_or_no_character_flags;</v>
      </c>
      <c r="Y36" s="92" t="str">
        <f t="shared" si="8"/>
        <v>mirror_or_no_character_flags = ((GlobalVariables) this.getApplication()).getMirror_or_no_character_flags();</v>
      </c>
      <c r="Z36" s="90" t="str">
        <f t="shared" si="9"/>
        <v>private Long mirror_or_no_character_flags = 9111111; public Long getMirror_or_no_character_flags(){return mirror_or_no_character_flags;} public void setMirror_or_no_character_flags(Long mirror_or_no_character_flags){this.mirror_or_no_character_flags = mirror_or_no_character_flags;}</v>
      </c>
    </row>
    <row r="37" spans="1:26">
      <c r="A37" t="s">
        <v>172</v>
      </c>
      <c r="N37" t="s">
        <v>188</v>
      </c>
      <c r="O37">
        <f t="shared" si="0"/>
        <v>35</v>
      </c>
      <c r="P37" t="str">
        <f t="shared" si="1"/>
        <v>attack_or_donate_amnt_pinky = 9000</v>
      </c>
      <c r="Q37" t="str">
        <f t="shared" si="2"/>
        <v>Attack</v>
      </c>
      <c r="R37" t="str">
        <f t="shared" si="3"/>
        <v>Attack_or_donate_amnt_pinky = 9000</v>
      </c>
      <c r="S37" t="str">
        <f t="shared" si="4"/>
        <v>attack_or_donate_amnt_pinky</v>
      </c>
      <c r="T37" t="str">
        <f t="shared" si="5"/>
        <v>Attack_or_donate_amnt_pinky</v>
      </c>
      <c r="U37">
        <f>COMBINED!B30</f>
        <v>49</v>
      </c>
      <c r="W37" s="18" t="str">
        <f t="shared" si="6"/>
        <v>((GlobalVariables) this.getApplication()).setAttack_or_donate_amnt_pinky(attack_or_donate_amnt_pinky);</v>
      </c>
      <c r="X37" s="37" t="str">
        <f t="shared" si="7"/>
        <v>Integer attack_or_donate_amnt_pinky;</v>
      </c>
      <c r="Y37" s="92" t="str">
        <f t="shared" si="8"/>
        <v>attack_or_donate_amnt_pinky = ((GlobalVariables) this.getApplication()).getAttack_or_donate_amnt_pinky();</v>
      </c>
      <c r="Z37" s="90" t="str">
        <f t="shared" si="9"/>
        <v>private Integer attack_or_donate_amnt_pinky = 9000; public Integer getAttack_or_donate_amnt_pinky(){return attack_or_donate_amnt_pinky;} public void setAttack_or_donate_amnt_pinky(Integer attack_or_donate_amnt_pinky){this.attack_or_donate_amnt_pinky = attack_or_donate_amnt_pinky;}</v>
      </c>
    </row>
    <row r="38" spans="1:26">
      <c r="A38" t="s">
        <v>173</v>
      </c>
      <c r="N38" t="s">
        <v>188</v>
      </c>
      <c r="O38">
        <f t="shared" si="0"/>
        <v>35</v>
      </c>
      <c r="P38" t="str">
        <f t="shared" si="1"/>
        <v>attack_or_donate_amnt_clyde = 9000</v>
      </c>
      <c r="Q38" t="str">
        <f t="shared" si="2"/>
        <v>Attack</v>
      </c>
      <c r="R38" t="str">
        <f t="shared" si="3"/>
        <v>Attack_or_donate_amnt_clyde = 9000</v>
      </c>
      <c r="S38" t="str">
        <f t="shared" si="4"/>
        <v>attack_or_donate_amnt_clyde</v>
      </c>
      <c r="T38" t="str">
        <f t="shared" si="5"/>
        <v>Attack_or_donate_amnt_clyde</v>
      </c>
      <c r="U38">
        <f>COMBINED!B31</f>
        <v>50</v>
      </c>
      <c r="W38" s="18" t="str">
        <f t="shared" si="6"/>
        <v>((GlobalVariables) this.getApplication()).setAttack_or_donate_amnt_clyde(attack_or_donate_amnt_clyde);</v>
      </c>
      <c r="X38" s="37" t="str">
        <f t="shared" si="7"/>
        <v>Integer attack_or_donate_amnt_clyde;</v>
      </c>
      <c r="Y38" s="92" t="str">
        <f t="shared" si="8"/>
        <v>attack_or_donate_amnt_clyde = ((GlobalVariables) this.getApplication()).getAttack_or_donate_amnt_clyde();</v>
      </c>
      <c r="Z38" s="90" t="str">
        <f t="shared" si="9"/>
        <v>private Integer attack_or_donate_amnt_clyde = 9000; public Integer getAttack_or_donate_amnt_clyde(){return attack_or_donate_amnt_clyde;} public void setAttack_or_donate_amnt_clyde(Integer attack_or_donate_amnt_clyde){this.attack_or_donate_amnt_clyde = attack_or_donate_amnt_clyde;}</v>
      </c>
    </row>
    <row r="39" spans="1:26">
      <c r="A39" t="s">
        <v>174</v>
      </c>
      <c r="N39" t="s">
        <v>188</v>
      </c>
      <c r="O39">
        <f t="shared" si="0"/>
        <v>36</v>
      </c>
      <c r="P39" t="str">
        <f t="shared" si="1"/>
        <v>attack_or_donate_amnt_cherry = 9000</v>
      </c>
      <c r="Q39" t="str">
        <f t="shared" si="2"/>
        <v>Attack</v>
      </c>
      <c r="R39" t="str">
        <f t="shared" si="3"/>
        <v>Attack_or_donate_amnt_cherry = 9000</v>
      </c>
      <c r="S39" t="str">
        <f t="shared" si="4"/>
        <v>attack_or_donate_amnt_cherry</v>
      </c>
      <c r="T39" t="str">
        <f t="shared" si="5"/>
        <v>Attack_or_donate_amnt_cherry</v>
      </c>
      <c r="U39">
        <f>COMBINED!B32</f>
        <v>51</v>
      </c>
      <c r="W39" s="18" t="str">
        <f t="shared" si="6"/>
        <v>((GlobalVariables) this.getApplication()).setAttack_or_donate_amnt_cherry(attack_or_donate_amnt_cherry);</v>
      </c>
      <c r="X39" s="37" t="str">
        <f t="shared" si="7"/>
        <v>Integer attack_or_donate_amnt_cherry;</v>
      </c>
      <c r="Y39" s="92" t="str">
        <f t="shared" si="8"/>
        <v>attack_or_donate_amnt_cherry = ((GlobalVariables) this.getApplication()).getAttack_or_donate_amnt_cherry();</v>
      </c>
      <c r="Z39" s="90" t="str">
        <f t="shared" si="9"/>
        <v>private Integer attack_or_donate_amnt_cherry = 9000; public Integer getAttack_or_donate_amnt_cherry(){return attack_or_donate_amnt_cherry;} public void setAttack_or_donate_amnt_cherry(Integer attack_or_donate_amnt_cherry){this.attack_or_donate_amnt_cherry = attack_or_donate_amnt_cherry;}</v>
      </c>
    </row>
    <row r="40" spans="1:26">
      <c r="A40" t="s">
        <v>175</v>
      </c>
      <c r="N40" t="s">
        <v>188</v>
      </c>
      <c r="O40">
        <f t="shared" si="0"/>
        <v>36</v>
      </c>
      <c r="P40" t="str">
        <f t="shared" si="1"/>
        <v>attack_or_donate_amnt_pacman = 9000</v>
      </c>
      <c r="Q40" t="str">
        <f t="shared" si="2"/>
        <v>Attack</v>
      </c>
      <c r="R40" t="str">
        <f t="shared" si="3"/>
        <v>Attack_or_donate_amnt_pacman = 9000</v>
      </c>
      <c r="S40" t="str">
        <f t="shared" si="4"/>
        <v>attack_or_donate_amnt_pacman</v>
      </c>
      <c r="T40" t="str">
        <f t="shared" si="5"/>
        <v>Attack_or_donate_amnt_pacman</v>
      </c>
      <c r="U40">
        <f>COMBINED!B33</f>
        <v>52</v>
      </c>
      <c r="W40" s="18" t="str">
        <f t="shared" si="6"/>
        <v>((GlobalVariables) this.getApplication()).setAttack_or_donate_amnt_pacman(attack_or_donate_amnt_pacman);</v>
      </c>
      <c r="X40" s="37" t="str">
        <f t="shared" si="7"/>
        <v>Integer attack_or_donate_amnt_pacman;</v>
      </c>
      <c r="Y40" s="92" t="str">
        <f t="shared" si="8"/>
        <v>attack_or_donate_amnt_pacman = ((GlobalVariables) this.getApplication()).getAttack_or_donate_amnt_pacman();</v>
      </c>
      <c r="Z40" s="90" t="str">
        <f t="shared" si="9"/>
        <v>private Integer attack_or_donate_amnt_pacman = 9000; public Integer getAttack_or_donate_amnt_pacman(){return attack_or_donate_amnt_pacman;} public void setAttack_or_donate_amnt_pacman(Integer attack_or_donate_amnt_pacman){this.attack_or_donate_amnt_pacman = attack_or_donate_amnt_pacman;}</v>
      </c>
    </row>
    <row r="41" spans="1:26">
      <c r="A41" t="s">
        <v>176</v>
      </c>
      <c r="N41" t="s">
        <v>188</v>
      </c>
      <c r="O41">
        <f t="shared" si="0"/>
        <v>36</v>
      </c>
      <c r="P41" t="str">
        <f t="shared" si="1"/>
        <v>attack_or_donate_amnt_blinky = 9000</v>
      </c>
      <c r="Q41" t="str">
        <f t="shared" si="2"/>
        <v>Attack</v>
      </c>
      <c r="R41" t="str">
        <f t="shared" si="3"/>
        <v>Attack_or_donate_amnt_blinky = 9000</v>
      </c>
      <c r="S41" t="str">
        <f t="shared" si="4"/>
        <v>attack_or_donate_amnt_blinky</v>
      </c>
      <c r="T41" t="str">
        <f t="shared" si="5"/>
        <v>Attack_or_donate_amnt_blinky</v>
      </c>
      <c r="U41">
        <f>COMBINED!B34</f>
        <v>53</v>
      </c>
      <c r="W41" s="18" t="str">
        <f t="shared" si="6"/>
        <v>((GlobalVariables) this.getApplication()).setAttack_or_donate_amnt_blinky(attack_or_donate_amnt_blinky);</v>
      </c>
      <c r="X41" s="37" t="str">
        <f t="shared" si="7"/>
        <v>Integer attack_or_donate_amnt_blinky;</v>
      </c>
      <c r="Y41" s="92" t="str">
        <f t="shared" si="8"/>
        <v>attack_or_donate_amnt_blinky = ((GlobalVariables) this.getApplication()).getAttack_or_donate_amnt_blinky();</v>
      </c>
      <c r="Z41" s="90" t="str">
        <f t="shared" si="9"/>
        <v>private Integer attack_or_donate_amnt_blinky = 9000; public Integer getAttack_or_donate_amnt_blinky(){return attack_or_donate_amnt_blinky;} public void setAttack_or_donate_amnt_blinky(Integer attack_or_donate_amnt_blinky){this.attack_or_donate_amnt_blinky = attack_or_donate_amnt_blinky;}</v>
      </c>
    </row>
    <row r="42" spans="1:26">
      <c r="A42" t="s">
        <v>177</v>
      </c>
      <c r="N42" t="s">
        <v>188</v>
      </c>
      <c r="O42">
        <f t="shared" si="0"/>
        <v>34</v>
      </c>
      <c r="P42" t="str">
        <f t="shared" si="1"/>
        <v>attack_or_donate_amnt_inky = 9000</v>
      </c>
      <c r="Q42" t="str">
        <f t="shared" si="2"/>
        <v>Attack</v>
      </c>
      <c r="R42" t="str">
        <f t="shared" si="3"/>
        <v>Attack_or_donate_amnt_inky = 9000</v>
      </c>
      <c r="S42" t="str">
        <f t="shared" si="4"/>
        <v>attack_or_donate_amnt_inky</v>
      </c>
      <c r="T42" t="str">
        <f t="shared" si="5"/>
        <v>Attack_or_donate_amnt_inky</v>
      </c>
      <c r="U42">
        <f>COMBINED!B35</f>
        <v>54</v>
      </c>
      <c r="W42" s="18" t="str">
        <f t="shared" si="6"/>
        <v>((GlobalVariables) this.getApplication()).setAttack_or_donate_amnt_inky(attack_or_donate_amnt_inky);</v>
      </c>
      <c r="X42" s="37" t="str">
        <f t="shared" si="7"/>
        <v>Integer attack_or_donate_amnt_inky;</v>
      </c>
      <c r="Y42" s="92" t="str">
        <f t="shared" si="8"/>
        <v>attack_or_donate_amnt_inky = ((GlobalVariables) this.getApplication()).getAttack_or_donate_amnt_inky();</v>
      </c>
      <c r="Z42" s="90" t="str">
        <f t="shared" si="9"/>
        <v>private Integer attack_or_donate_amnt_inky = 9000; public Integer getAttack_or_donate_amnt_inky(){return attack_or_donate_amnt_inky;} public void setAttack_or_donate_amnt_inky(Integer attack_or_donate_amnt_inky){this.attack_or_donate_amnt_inky = attack_or_donate_amnt_inky;}</v>
      </c>
    </row>
    <row r="43" spans="1:26">
      <c r="A43" t="s">
        <v>178</v>
      </c>
      <c r="N43" t="s">
        <v>189</v>
      </c>
      <c r="O43">
        <f t="shared" si="0"/>
        <v>38</v>
      </c>
      <c r="P43" t="str">
        <f t="shared" si="1"/>
        <v>mirror_balances_pinky_value = 9111111</v>
      </c>
      <c r="Q43" t="str">
        <f t="shared" si="2"/>
        <v>Mirror</v>
      </c>
      <c r="R43" t="str">
        <f t="shared" si="3"/>
        <v>Mirror_balances_pinky_value = 9111111</v>
      </c>
      <c r="S43" t="str">
        <f t="shared" si="4"/>
        <v>mirror_balances_pinky_value</v>
      </c>
      <c r="T43" t="str">
        <f t="shared" si="5"/>
        <v>Mirror_balances_pinky_value</v>
      </c>
      <c r="U43">
        <f>COMBINED!B36</f>
        <v>55</v>
      </c>
      <c r="W43" s="18" t="str">
        <f t="shared" si="6"/>
        <v>((GlobalVariables) this.getApplication()).setMirror_balances_pinky_value(mirror_balances_pinky_value);</v>
      </c>
      <c r="X43" s="37" t="str">
        <f t="shared" si="7"/>
        <v>Long mirror_balances_pinky_value;</v>
      </c>
      <c r="Y43" s="92" t="str">
        <f t="shared" si="8"/>
        <v>mirror_balances_pinky_value = ((GlobalVariables) this.getApplication()).getMirror_balances_pinky_value();</v>
      </c>
      <c r="Z43" s="90" t="str">
        <f t="shared" si="9"/>
        <v>private Long mirror_balances_pinky_value = 9111111; public Long getMirror_balances_pinky_value(){return mirror_balances_pinky_value;} public void setMirror_balances_pinky_value(Long mirror_balances_pinky_value){this.mirror_balances_pinky_value = mirror_balances_pinky_value;}</v>
      </c>
    </row>
    <row r="44" spans="1:26">
      <c r="A44" t="s">
        <v>179</v>
      </c>
      <c r="N44" t="s">
        <v>189</v>
      </c>
      <c r="O44">
        <f t="shared" si="0"/>
        <v>38</v>
      </c>
      <c r="P44" t="str">
        <f t="shared" si="1"/>
        <v>mirror_balances_clyde_value = 9111111</v>
      </c>
      <c r="Q44" t="str">
        <f t="shared" si="2"/>
        <v>Mirror</v>
      </c>
      <c r="R44" t="str">
        <f t="shared" si="3"/>
        <v>Mirror_balances_clyde_value = 9111111</v>
      </c>
      <c r="S44" t="str">
        <f t="shared" si="4"/>
        <v>mirror_balances_clyde_value</v>
      </c>
      <c r="T44" t="str">
        <f t="shared" si="5"/>
        <v>Mirror_balances_clyde_value</v>
      </c>
      <c r="U44">
        <f>COMBINED!B37</f>
        <v>56</v>
      </c>
      <c r="W44" s="18" t="str">
        <f t="shared" si="6"/>
        <v>((GlobalVariables) this.getApplication()).setMirror_balances_clyde_value(mirror_balances_clyde_value);</v>
      </c>
      <c r="X44" s="37" t="str">
        <f t="shared" si="7"/>
        <v>Long mirror_balances_clyde_value;</v>
      </c>
      <c r="Y44" s="92" t="str">
        <f t="shared" si="8"/>
        <v>mirror_balances_clyde_value = ((GlobalVariables) this.getApplication()).getMirror_balances_clyde_value();</v>
      </c>
      <c r="Z44" s="90" t="str">
        <f t="shared" si="9"/>
        <v>private Long mirror_balances_clyde_value = 9111111; public Long getMirror_balances_clyde_value(){return mirror_balances_clyde_value;} public void setMirror_balances_clyde_value(Long mirror_balances_clyde_value){this.mirror_balances_clyde_value = mirror_balances_clyde_value;}</v>
      </c>
    </row>
    <row r="45" spans="1:26">
      <c r="A45" t="s">
        <v>180</v>
      </c>
      <c r="N45" t="s">
        <v>189</v>
      </c>
      <c r="O45">
        <f t="shared" si="0"/>
        <v>39</v>
      </c>
      <c r="P45" t="str">
        <f t="shared" si="1"/>
        <v>mirror_balances_cherry_value = 9111111</v>
      </c>
      <c r="Q45" t="str">
        <f t="shared" si="2"/>
        <v>Mirror</v>
      </c>
      <c r="R45" t="str">
        <f t="shared" si="3"/>
        <v>Mirror_balances_cherry_value = 9111111</v>
      </c>
      <c r="S45" t="str">
        <f t="shared" si="4"/>
        <v>mirror_balances_cherry_value</v>
      </c>
      <c r="T45" t="str">
        <f t="shared" si="5"/>
        <v>Mirror_balances_cherry_value</v>
      </c>
      <c r="U45">
        <f>COMBINED!B38</f>
        <v>57</v>
      </c>
      <c r="W45" s="18" t="str">
        <f t="shared" si="6"/>
        <v>((GlobalVariables) this.getApplication()).setMirror_balances_cherry_value(mirror_balances_cherry_value);</v>
      </c>
      <c r="X45" s="37" t="str">
        <f t="shared" si="7"/>
        <v>Long mirror_balances_cherry_value;</v>
      </c>
      <c r="Y45" s="92" t="str">
        <f t="shared" si="8"/>
        <v>mirror_balances_cherry_value = ((GlobalVariables) this.getApplication()).getMirror_balances_cherry_value();</v>
      </c>
      <c r="Z45" s="90" t="str">
        <f t="shared" si="9"/>
        <v>private Long mirror_balances_cherry_value = 9111111; public Long getMirror_balances_cherry_value(){return mirror_balances_cherry_value;} public void setMirror_balances_cherry_value(Long mirror_balances_cherry_value){this.mirror_balances_cherry_value = mirror_balances_cherry_value;}</v>
      </c>
    </row>
    <row r="46" spans="1:26">
      <c r="A46" t="s">
        <v>181</v>
      </c>
      <c r="N46" t="s">
        <v>189</v>
      </c>
      <c r="O46">
        <f t="shared" si="0"/>
        <v>39</v>
      </c>
      <c r="P46" t="str">
        <f t="shared" si="1"/>
        <v>mirror_balances_pacman_value = 9111111</v>
      </c>
      <c r="Q46" t="str">
        <f t="shared" si="2"/>
        <v>Mirror</v>
      </c>
      <c r="R46" t="str">
        <f t="shared" si="3"/>
        <v>Mirror_balances_pacman_value = 9111111</v>
      </c>
      <c r="S46" t="str">
        <f t="shared" si="4"/>
        <v>mirror_balances_pacman_value</v>
      </c>
      <c r="T46" t="str">
        <f t="shared" si="5"/>
        <v>Mirror_balances_pacman_value</v>
      </c>
      <c r="U46">
        <f>COMBINED!B39</f>
        <v>58</v>
      </c>
      <c r="W46" s="18" t="str">
        <f t="shared" si="6"/>
        <v>((GlobalVariables) this.getApplication()).setMirror_balances_pacman_value(mirror_balances_pacman_value);</v>
      </c>
      <c r="X46" s="37" t="str">
        <f t="shared" si="7"/>
        <v>Long mirror_balances_pacman_value;</v>
      </c>
      <c r="Y46" s="92" t="str">
        <f t="shared" si="8"/>
        <v>mirror_balances_pacman_value = ((GlobalVariables) this.getApplication()).getMirror_balances_pacman_value();</v>
      </c>
      <c r="Z46" s="90" t="str">
        <f t="shared" si="9"/>
        <v>private Long mirror_balances_pacman_value = 9111111; public Long getMirror_balances_pacman_value(){return mirror_balances_pacman_value;} public void setMirror_balances_pacman_value(Long mirror_balances_pacman_value){this.mirror_balances_pacman_value = mirror_balances_pacman_value;}</v>
      </c>
    </row>
    <row r="47" spans="1:26">
      <c r="A47" t="s">
        <v>182</v>
      </c>
      <c r="N47" t="s">
        <v>189</v>
      </c>
      <c r="O47">
        <f t="shared" si="0"/>
        <v>39</v>
      </c>
      <c r="P47" t="str">
        <f t="shared" si="1"/>
        <v>mirror_balances_blinky_value = 9111111</v>
      </c>
      <c r="Q47" t="str">
        <f t="shared" si="2"/>
        <v>Mirror</v>
      </c>
      <c r="R47" t="str">
        <f t="shared" si="3"/>
        <v>Mirror_balances_blinky_value = 9111111</v>
      </c>
      <c r="S47" t="str">
        <f t="shared" si="4"/>
        <v>mirror_balances_blinky_value</v>
      </c>
      <c r="T47" t="str">
        <f t="shared" si="5"/>
        <v>Mirror_balances_blinky_value</v>
      </c>
      <c r="U47">
        <f>COMBINED!B40</f>
        <v>59</v>
      </c>
      <c r="W47" s="18" t="str">
        <f t="shared" si="6"/>
        <v>((GlobalVariables) this.getApplication()).setMirror_balances_blinky_value(mirror_balances_blinky_value);</v>
      </c>
      <c r="X47" s="37" t="str">
        <f t="shared" si="7"/>
        <v>Long mirror_balances_blinky_value;</v>
      </c>
      <c r="Y47" s="92" t="str">
        <f t="shared" si="8"/>
        <v>mirror_balances_blinky_value = ((GlobalVariables) this.getApplication()).getMirror_balances_blinky_value();</v>
      </c>
      <c r="Z47" s="90" t="str">
        <f t="shared" si="9"/>
        <v>private Long mirror_balances_blinky_value = 9111111; public Long getMirror_balances_blinky_value(){return mirror_balances_blinky_value;} public void setMirror_balances_blinky_value(Long mirror_balances_blinky_value){this.mirror_balances_blinky_value = mirror_balances_blinky_value;}</v>
      </c>
    </row>
    <row r="48" spans="1:26">
      <c r="A48" t="s">
        <v>183</v>
      </c>
      <c r="N48" t="s">
        <v>189</v>
      </c>
      <c r="O48">
        <f t="shared" si="0"/>
        <v>37</v>
      </c>
      <c r="P48" t="str">
        <f t="shared" si="1"/>
        <v>mirror_balances_inky_value = 9111111</v>
      </c>
      <c r="Q48" t="str">
        <f t="shared" si="2"/>
        <v>Mirror</v>
      </c>
      <c r="R48" t="str">
        <f t="shared" si="3"/>
        <v>Mirror_balances_inky_value = 9111111</v>
      </c>
      <c r="S48" t="str">
        <f t="shared" si="4"/>
        <v>mirror_balances_inky_value</v>
      </c>
      <c r="T48" t="str">
        <f t="shared" si="5"/>
        <v>Mirror_balances_inky_value</v>
      </c>
      <c r="U48">
        <f>COMBINED!B41</f>
        <v>60</v>
      </c>
      <c r="W48" s="18" t="str">
        <f t="shared" si="6"/>
        <v>((GlobalVariables) this.getApplication()).setMirror_balances_inky_value(mirror_balances_inky_value);</v>
      </c>
      <c r="X48" s="37" t="str">
        <f t="shared" si="7"/>
        <v>Long mirror_balances_inky_value;</v>
      </c>
      <c r="Y48" s="92" t="str">
        <f t="shared" si="8"/>
        <v>mirror_balances_inky_value = ((GlobalVariables) this.getApplication()).getMirror_balances_inky_value();</v>
      </c>
      <c r="Z48" s="90" t="str">
        <f t="shared" si="9"/>
        <v>private Long mirror_balances_inky_value = 9111111; public Long getMirror_balances_inky_value(){return mirror_balances_inky_value;} public void setMirror_balances_inky_value(Long mirror_balances_inky_value){this.mirror_balances_inky_value = mirror_balances_inky_value;}</v>
      </c>
    </row>
    <row r="49" spans="14:26">
      <c r="N49" t="s">
        <v>138</v>
      </c>
      <c r="P49" t="s">
        <v>190</v>
      </c>
      <c r="Q49" t="str">
        <f t="shared" si="2"/>
        <v>Pinky</v>
      </c>
      <c r="R49" t="str">
        <f t="shared" si="3"/>
        <v>Pinky_rename = "PINKY"</v>
      </c>
      <c r="S49" t="str">
        <f t="shared" si="4"/>
        <v>pinky_rename</v>
      </c>
      <c r="T49" t="str">
        <f t="shared" si="5"/>
        <v>Pinky_rename</v>
      </c>
      <c r="U49">
        <f>COMBINED!B42</f>
        <v>61</v>
      </c>
      <c r="W49" s="18" t="str">
        <f t="shared" si="6"/>
        <v>((GlobalVariables) this.getApplication()).setPinky_rename(pinky_rename);</v>
      </c>
      <c r="X49" s="37" t="str">
        <f t="shared" si="7"/>
        <v>String pinky_rename;</v>
      </c>
      <c r="Y49" s="92" t="str">
        <f t="shared" si="8"/>
        <v>pinky_rename = ((GlobalVariables) this.getApplication()).getPinky_rename();</v>
      </c>
      <c r="Z49" s="90" t="str">
        <f t="shared" si="9"/>
        <v>private String pinky_rename = "PINKY"; public String getPinky_rename(){return pinky_rename;} public void setPinky_rename(String pinky_rename){this.pinky_rename = pinky_rename;}</v>
      </c>
    </row>
    <row r="50" spans="14:26">
      <c r="N50" t="s">
        <v>138</v>
      </c>
      <c r="P50" t="s">
        <v>191</v>
      </c>
      <c r="Q50" t="str">
        <f t="shared" si="2"/>
        <v>Clyde</v>
      </c>
      <c r="R50" t="str">
        <f t="shared" si="3"/>
        <v>Clyde_rename = "CLYDE"</v>
      </c>
      <c r="S50" t="str">
        <f t="shared" si="4"/>
        <v>clyde_rename</v>
      </c>
      <c r="T50" t="str">
        <f t="shared" si="5"/>
        <v>Clyde_rename</v>
      </c>
      <c r="U50">
        <f>COMBINED!B43</f>
        <v>62</v>
      </c>
      <c r="W50" s="18" t="str">
        <f t="shared" si="6"/>
        <v>((GlobalVariables) this.getApplication()).setClyde_rename(clyde_rename);</v>
      </c>
      <c r="X50" s="37" t="str">
        <f t="shared" si="7"/>
        <v>String clyde_rename;</v>
      </c>
      <c r="Y50" s="92" t="str">
        <f t="shared" si="8"/>
        <v>clyde_rename = ((GlobalVariables) this.getApplication()).getClyde_rename();</v>
      </c>
      <c r="Z50" s="90" t="str">
        <f t="shared" si="9"/>
        <v>private String clyde_rename = "CLYDE"; public String getClyde_rename(){return clyde_rename;} public void setClyde_rename(String clyde_rename){this.clyde_rename = clyde_rename;}</v>
      </c>
    </row>
    <row r="51" spans="14:26">
      <c r="N51" t="s">
        <v>138</v>
      </c>
      <c r="P51" t="s">
        <v>192</v>
      </c>
      <c r="Q51" t="str">
        <f t="shared" si="2"/>
        <v>Cherry</v>
      </c>
      <c r="R51" t="str">
        <f t="shared" si="3"/>
        <v>Cherry_rename = "CHERRY"</v>
      </c>
      <c r="S51" t="str">
        <f t="shared" si="4"/>
        <v>cherry_rename</v>
      </c>
      <c r="T51" t="str">
        <f t="shared" si="5"/>
        <v>Cherry_rename</v>
      </c>
      <c r="U51">
        <f>COMBINED!B44</f>
        <v>63</v>
      </c>
      <c r="W51" s="18" t="str">
        <f t="shared" si="6"/>
        <v>((GlobalVariables) this.getApplication()).setCherry_rename(cherry_rename);</v>
      </c>
      <c r="X51" s="37" t="str">
        <f t="shared" si="7"/>
        <v>String cherry_rename;</v>
      </c>
      <c r="Y51" s="92" t="str">
        <f t="shared" si="8"/>
        <v>cherry_rename = ((GlobalVariables) this.getApplication()).getCherry_rename();</v>
      </c>
      <c r="Z51" s="90" t="str">
        <f t="shared" si="9"/>
        <v>private String cherry_rename = "CHERRY"; public String getCherry_rename(){return cherry_rename;} public void setCherry_rename(String cherry_rename){this.cherry_rename = cherry_rename;}</v>
      </c>
    </row>
    <row r="52" spans="14:26">
      <c r="N52" t="s">
        <v>138</v>
      </c>
      <c r="P52" t="s">
        <v>193</v>
      </c>
      <c r="Q52" t="str">
        <f t="shared" si="2"/>
        <v>Pacman</v>
      </c>
      <c r="R52" t="str">
        <f t="shared" si="3"/>
        <v>Pacman_rename = "PACMAN"</v>
      </c>
      <c r="S52" t="str">
        <f t="shared" si="4"/>
        <v>pacMan_rename</v>
      </c>
      <c r="T52" t="str">
        <f t="shared" si="5"/>
        <v>Pacman_rename</v>
      </c>
      <c r="U52">
        <f>COMBINED!B45</f>
        <v>64</v>
      </c>
      <c r="W52" s="18" t="str">
        <f t="shared" si="6"/>
        <v>((GlobalVariables) this.getApplication()).setPacman_rename(pacMan_rename);</v>
      </c>
      <c r="X52" s="37" t="str">
        <f t="shared" si="7"/>
        <v>String pacMan_rename;</v>
      </c>
      <c r="Y52" s="92" t="str">
        <f t="shared" si="8"/>
        <v>pacMan_rename = ((GlobalVariables) this.getApplication()).getPacman_rename();</v>
      </c>
      <c r="Z52" s="90" t="str">
        <f t="shared" si="9"/>
        <v>private String pacMan_rename = "PACMAN"; public String getPacman_rename(){return pacMan_rename;} public void setPacman_rename(String pacMan_rename){this.pacMan_rename = pacMan_rename;}</v>
      </c>
    </row>
    <row r="53" spans="14:26">
      <c r="N53" t="s">
        <v>138</v>
      </c>
      <c r="P53" t="s">
        <v>194</v>
      </c>
      <c r="Q53" t="str">
        <f t="shared" si="2"/>
        <v>Blinky</v>
      </c>
      <c r="R53" t="str">
        <f t="shared" si="3"/>
        <v>Blinky_rename = "BLINKY"</v>
      </c>
      <c r="S53" t="str">
        <f t="shared" si="4"/>
        <v>blinky_rename</v>
      </c>
      <c r="T53" t="str">
        <f t="shared" si="5"/>
        <v>Blinky_rename</v>
      </c>
      <c r="U53">
        <f>COMBINED!B46</f>
        <v>65</v>
      </c>
      <c r="W53" s="18" t="str">
        <f t="shared" si="6"/>
        <v>((GlobalVariables) this.getApplication()).setBlinky_rename(blinky_rename);</v>
      </c>
      <c r="X53" s="37" t="str">
        <f t="shared" si="7"/>
        <v>String blinky_rename;</v>
      </c>
      <c r="Y53" s="92" t="str">
        <f t="shared" si="8"/>
        <v>blinky_rename = ((GlobalVariables) this.getApplication()).getBlinky_rename();</v>
      </c>
      <c r="Z53" s="90" t="str">
        <f t="shared" si="9"/>
        <v>private String blinky_rename = "BLINKY"; public String getBlinky_rename(){return blinky_rename;} public void setBlinky_rename(String blinky_rename){this.blinky_rename = blinky_rename;}</v>
      </c>
    </row>
    <row r="54" spans="14:26">
      <c r="N54" t="s">
        <v>138</v>
      </c>
      <c r="P54" t="s">
        <v>195</v>
      </c>
      <c r="Q54" t="str">
        <f t="shared" si="2"/>
        <v>Inky</v>
      </c>
      <c r="R54" t="str">
        <f t="shared" si="3"/>
        <v>Inky_rename = "INKY"</v>
      </c>
      <c r="S54" t="str">
        <f t="shared" si="4"/>
        <v>inky_rename</v>
      </c>
      <c r="T54" t="str">
        <f t="shared" si="5"/>
        <v>Inky_rename</v>
      </c>
      <c r="U54">
        <f>COMBINED!B47</f>
        <v>66</v>
      </c>
      <c r="W54" s="18" t="str">
        <f t="shared" si="6"/>
        <v>((GlobalVariables) this.getApplication()).setInky_rename(inky_rename);</v>
      </c>
      <c r="X54" s="37" t="str">
        <f t="shared" si="7"/>
        <v>String inky_rename;</v>
      </c>
      <c r="Y54" s="92" t="str">
        <f t="shared" si="8"/>
        <v>inky_rename = ((GlobalVariables) this.getApplication()).getInky_rename();</v>
      </c>
      <c r="Z54" s="90" t="str">
        <f t="shared" si="9"/>
        <v>private String inky_rename = "INKY"; public String getInky_rename(){return inky_rename;} public void setInky_rename(String inky_rename){this.inky_rename = inky_rename;}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ATMEGA_CMD_READS</vt:lpstr>
      <vt:lpstr>MESSAGE_PART_LENGTH</vt:lpstr>
      <vt:lpstr>Comm Diagram_Notes</vt:lpstr>
      <vt:lpstr>TABLE</vt:lpstr>
      <vt:lpstr>StayinAliveComms</vt:lpstr>
      <vt:lpstr>Android_Global_Variables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2023-07-21T02:41:26Z</dcterms:modified>
</cp:coreProperties>
</file>