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OneDrive\Desktop\R\TATA\"/>
    </mc:Choice>
  </mc:AlternateContent>
  <xr:revisionPtr revIDLastSave="0" documentId="13_ncr:1_{4DDB83F8-B230-440E-BF07-522FE36FBBD9}" xr6:coauthVersionLast="47" xr6:coauthVersionMax="47" xr10:uidLastSave="{00000000-0000-0000-0000-000000000000}"/>
  <bookViews>
    <workbookView xWindow="4908" yWindow="4908" windowWidth="23040" windowHeight="13644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3" l="1"/>
  <c r="L5" i="3"/>
  <c r="Q4" i="3"/>
  <c r="L4" i="3"/>
  <c r="Q3" i="3"/>
  <c r="L3" i="3"/>
  <c r="Q2" i="3"/>
  <c r="L2" i="3"/>
  <c r="R25" i="1"/>
  <c r="R2" i="1"/>
  <c r="Q2" i="1"/>
  <c r="L2" i="1"/>
  <c r="G2" i="1"/>
  <c r="H7" i="2"/>
  <c r="H6" i="2"/>
  <c r="H5" i="2"/>
  <c r="H4" i="2"/>
  <c r="H3" i="2"/>
  <c r="H2" i="2"/>
  <c r="B2" i="2"/>
  <c r="G21" i="1"/>
  <c r="Q25" i="1"/>
  <c r="L25" i="1"/>
  <c r="G25" i="1"/>
  <c r="R24" i="1"/>
  <c r="Q24" i="1"/>
  <c r="L24" i="1"/>
  <c r="G24" i="1"/>
  <c r="R23" i="1"/>
  <c r="Q23" i="1"/>
  <c r="L23" i="1"/>
  <c r="G23" i="1"/>
  <c r="R22" i="1"/>
  <c r="Q22" i="1"/>
  <c r="L22" i="1"/>
  <c r="G22" i="1"/>
  <c r="R21" i="1"/>
  <c r="Q21" i="1"/>
  <c r="L21" i="1"/>
  <c r="R20" i="1"/>
  <c r="Q20" i="1"/>
  <c r="L20" i="1"/>
  <c r="G20" i="1"/>
  <c r="R19" i="1"/>
  <c r="Q19" i="1"/>
  <c r="L19" i="1"/>
  <c r="G19" i="1"/>
  <c r="R18" i="1"/>
  <c r="Q18" i="1"/>
  <c r="L18" i="1"/>
  <c r="G18" i="1"/>
  <c r="R17" i="1"/>
  <c r="Q17" i="1"/>
  <c r="L17" i="1"/>
  <c r="G17" i="1"/>
  <c r="R16" i="1"/>
  <c r="Q16" i="1"/>
  <c r="L16" i="1"/>
  <c r="G16" i="1"/>
  <c r="R15" i="1"/>
  <c r="Q15" i="1"/>
  <c r="L15" i="1"/>
  <c r="G15" i="1"/>
  <c r="R14" i="1"/>
  <c r="Q14" i="1"/>
  <c r="L14" i="1"/>
  <c r="G14" i="1"/>
  <c r="R13" i="1"/>
  <c r="Q13" i="1"/>
  <c r="L13" i="1"/>
  <c r="G13" i="1"/>
  <c r="R12" i="1"/>
  <c r="Q12" i="1"/>
  <c r="L12" i="1"/>
  <c r="G12" i="1"/>
  <c r="R11" i="1"/>
  <c r="Q11" i="1"/>
  <c r="L11" i="1"/>
  <c r="G11" i="1"/>
  <c r="R10" i="1"/>
  <c r="Q10" i="1"/>
  <c r="L10" i="1"/>
  <c r="G10" i="1"/>
  <c r="R9" i="1"/>
  <c r="Q9" i="1"/>
  <c r="L9" i="1"/>
  <c r="G9" i="1"/>
  <c r="R8" i="1"/>
  <c r="Q8" i="1"/>
  <c r="L8" i="1"/>
  <c r="G8" i="1"/>
  <c r="R7" i="1"/>
  <c r="Q7" i="1"/>
  <c r="L7" i="1"/>
  <c r="G7" i="1"/>
  <c r="R6" i="1"/>
  <c r="Q6" i="1"/>
  <c r="L6" i="1"/>
  <c r="G6" i="1"/>
  <c r="R5" i="1"/>
  <c r="Q5" i="1"/>
  <c r="L5" i="1"/>
  <c r="G5" i="1"/>
  <c r="R4" i="1"/>
  <c r="Q4" i="1"/>
  <c r="L4" i="1"/>
  <c r="G4" i="1"/>
  <c r="R3" i="1"/>
  <c r="Q3" i="1"/>
  <c r="L3" i="1"/>
  <c r="G3" i="1"/>
  <c r="K7" i="2" l="1"/>
  <c r="E7" i="2"/>
  <c r="G7" i="2"/>
  <c r="E6" i="2"/>
  <c r="K4" i="2"/>
  <c r="E2" i="2"/>
  <c r="E5" i="2"/>
  <c r="E4" i="2"/>
  <c r="G2" i="2"/>
  <c r="G6" i="2"/>
  <c r="I6" i="2" s="1"/>
  <c r="J6" i="2" s="1"/>
  <c r="K5" i="2"/>
  <c r="K3" i="2"/>
  <c r="G5" i="2"/>
  <c r="G3" i="2"/>
  <c r="G4" i="2"/>
  <c r="E3" i="2"/>
  <c r="I3" i="2" s="1"/>
  <c r="J3" i="2" s="1"/>
  <c r="K2" i="2"/>
  <c r="K6" i="2"/>
  <c r="R1048573" i="1"/>
  <c r="I7" i="2" l="1"/>
  <c r="J7" i="2" s="1"/>
  <c r="I4" i="2"/>
  <c r="J4" i="2" s="1"/>
  <c r="I5" i="2"/>
  <c r="J5" i="2" s="1"/>
  <c r="I2" i="2"/>
  <c r="J2" i="2" s="1"/>
</calcChain>
</file>

<file path=xl/sharedStrings.xml><?xml version="1.0" encoding="utf-8"?>
<sst xmlns="http://schemas.openxmlformats.org/spreadsheetml/2006/main" count="81" uniqueCount="59">
  <si>
    <t>Date</t>
  </si>
  <si>
    <t>Quarters</t>
  </si>
  <si>
    <t>M&amp; HCV Production</t>
  </si>
  <si>
    <t>LCV Production</t>
  </si>
  <si>
    <t>UTILITY Production</t>
  </si>
  <si>
    <t>CARS Production</t>
  </si>
  <si>
    <t>Total Production</t>
  </si>
  <si>
    <t>Domestic M&amp; HCV Sales</t>
  </si>
  <si>
    <t>Domestic LCV Sales</t>
  </si>
  <si>
    <t>Domestic UTILITY Sales</t>
  </si>
  <si>
    <t>Domestic CARS Sales</t>
  </si>
  <si>
    <t>Domestic Total sales</t>
  </si>
  <si>
    <t>Exported M&amp; HCV Sales</t>
  </si>
  <si>
    <t>Exported LCV Sales</t>
  </si>
  <si>
    <t>Exported UTILITY Sales</t>
  </si>
  <si>
    <t>Exported CARS Sales</t>
  </si>
  <si>
    <t>Total Exported sales</t>
  </si>
  <si>
    <t>Total sales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</si>
  <si>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</si>
  <si>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</si>
  <si>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</si>
  <si>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</si>
  <si>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</si>
  <si>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</si>
  <si>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</si>
  <si>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</si>
  <si>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</si>
  <si>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</si>
  <si>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</si>
  <si>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</si>
  <si>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</si>
  <si>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</si>
  <si>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</si>
  <si>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</si>
  <si>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jan-mar 2020</t>
  </si>
  <si>
    <t>Apr-jun 2020</t>
  </si>
  <si>
    <t>Jul-sep 2020</t>
  </si>
  <si>
    <t>oct-dec 2020</t>
  </si>
  <si>
    <t>jan-mar 2021</t>
  </si>
  <si>
    <t>Apr-jun 2021</t>
  </si>
  <si>
    <t>Jul-sep 2021</t>
  </si>
  <si>
    <t>oct-dec 2021</t>
  </si>
  <si>
    <t>Anually</t>
  </si>
  <si>
    <t>India Production</t>
  </si>
  <si>
    <t>Tata production</t>
  </si>
  <si>
    <t>India Domestic sales</t>
  </si>
  <si>
    <t>Tata domestic sales</t>
  </si>
  <si>
    <t>India Exported sales</t>
  </si>
  <si>
    <t>Tata exported sales</t>
  </si>
  <si>
    <t>Total sale by India</t>
  </si>
  <si>
    <t>Total sale by Tata</t>
  </si>
  <si>
    <t>Sales excluding Tata</t>
  </si>
  <si>
    <t>Production excluding Tata</t>
  </si>
  <si>
    <t xml:space="preserve">2016-2017 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</si>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</sst>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3"/>
  <sheetViews>
    <sheetView topLeftCell="E1" workbookViewId="0">
      <selection activeCell="L38" sqref="L38"/>
    </sheetView>
  </sheetViews>
  <sheetFormatPr defaultRowHeight="14.4" x14ac:dyDescent="0.3"/>
  <cols>
    <col min="1" max="1" width="13" customWidth="1"/>
    <col min="2" max="2" width="11.33203125" customWidth="1"/>
    <col min="3" max="3" width="18.109375" customWidth="1"/>
    <col min="4" max="4" width="17.33203125" customWidth="1"/>
    <col min="5" max="5" width="19.5546875" customWidth="1"/>
    <col min="6" max="6" width="19.109375" customWidth="1"/>
    <col min="7" max="7" width="19.44140625" customWidth="1"/>
    <col min="8" max="8" width="19.6640625" customWidth="1"/>
    <col min="9" max="9" width="21.88671875" customWidth="1"/>
    <col min="10" max="10" width="15.44140625" customWidth="1"/>
    <col min="11" max="11" width="17.33203125" customWidth="1"/>
    <col min="12" max="12" width="18.44140625" customWidth="1"/>
    <col min="13" max="13" width="21.109375" customWidth="1"/>
    <col min="14" max="14" width="17.5546875" customWidth="1"/>
    <col min="15" max="15" width="20" customWidth="1"/>
    <col min="16" max="16" width="18.109375" customWidth="1"/>
    <col min="17" max="17" width="17.33203125" customWidth="1"/>
    <col min="18" max="18" width="10.109375" customWidth="1"/>
  </cols>
  <sheetData>
    <row r="1" spans="1:18" x14ac:dyDescent="0.3">
      <c r="A1" s="1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</row>
    <row r="2" spans="1:18" x14ac:dyDescent="0.3">
      <c r="A2" s="14" t="s">
        <v>18</v>
      </c>
      <c r="B2" s="4">
        <v>1</v>
      </c>
      <c r="C2" s="2">
        <v>52469</v>
      </c>
      <c r="D2" s="9">
        <v>60340</v>
      </c>
      <c r="E2" s="9">
        <v>5452</v>
      </c>
      <c r="F2" s="9">
        <v>32234</v>
      </c>
      <c r="G2" s="7">
        <f>SUM(C2:F2)</f>
        <v>150495</v>
      </c>
      <c r="H2" s="9">
        <v>48103</v>
      </c>
      <c r="I2" s="9">
        <v>51384</v>
      </c>
      <c r="J2" s="9">
        <v>4634</v>
      </c>
      <c r="K2" s="9">
        <v>25510</v>
      </c>
      <c r="L2" s="10">
        <f>SUM(H2:K2)</f>
        <v>129631</v>
      </c>
      <c r="M2" s="2">
        <v>5971</v>
      </c>
      <c r="N2" s="2">
        <v>9931</v>
      </c>
      <c r="O2" s="2">
        <v>317</v>
      </c>
      <c r="P2" s="2">
        <v>916</v>
      </c>
      <c r="Q2" s="7">
        <f>SUM(M2:P2)</f>
        <v>17135</v>
      </c>
      <c r="R2" s="10">
        <f t="shared" ref="R2:R23" si="0">SUM(H2:K2)+SUM(M2:P2)</f>
        <v>146766</v>
      </c>
    </row>
    <row r="3" spans="1:18" x14ac:dyDescent="0.3">
      <c r="A3" s="14" t="s">
        <v>19</v>
      </c>
      <c r="B3" s="4">
        <v>2</v>
      </c>
      <c r="C3" s="9">
        <v>48061</v>
      </c>
      <c r="D3" s="9">
        <v>51328</v>
      </c>
      <c r="E3" s="9">
        <v>2688</v>
      </c>
      <c r="F3" s="9">
        <v>22687</v>
      </c>
      <c r="G3" s="10">
        <f t="shared" ref="G3:G25" si="1">SUM(C3:F3)</f>
        <v>124764</v>
      </c>
      <c r="H3" s="9">
        <v>35101</v>
      </c>
      <c r="I3" s="9">
        <v>43191</v>
      </c>
      <c r="J3" s="9">
        <v>3023</v>
      </c>
      <c r="K3" s="9">
        <v>28598</v>
      </c>
      <c r="L3" s="10">
        <f t="shared" ref="L3:L25" si="2">SUM(H3:K3)</f>
        <v>109913</v>
      </c>
      <c r="M3" s="9">
        <v>5687</v>
      </c>
      <c r="N3" s="9">
        <v>7465</v>
      </c>
      <c r="O3" s="2">
        <v>255</v>
      </c>
      <c r="P3" s="2">
        <v>409</v>
      </c>
      <c r="Q3" s="10">
        <f>SUM(M3:P3)</f>
        <v>13816</v>
      </c>
      <c r="R3" s="10">
        <f t="shared" si="0"/>
        <v>123729</v>
      </c>
    </row>
    <row r="4" spans="1:18" x14ac:dyDescent="0.3">
      <c r="A4" t="s">
        <v>20</v>
      </c>
      <c r="B4">
        <v>3</v>
      </c>
      <c r="C4" s="9">
        <v>38913</v>
      </c>
      <c r="D4" s="9">
        <v>49791</v>
      </c>
      <c r="E4" s="9">
        <v>5593</v>
      </c>
      <c r="F4" s="9">
        <v>40980</v>
      </c>
      <c r="G4" s="10">
        <f t="shared" si="1"/>
        <v>135277</v>
      </c>
      <c r="H4" s="9">
        <v>30636</v>
      </c>
      <c r="I4" s="9">
        <v>40534</v>
      </c>
      <c r="J4" s="9">
        <v>4472</v>
      </c>
      <c r="K4" s="9">
        <v>35079</v>
      </c>
      <c r="L4" s="10">
        <f t="shared" si="2"/>
        <v>110721</v>
      </c>
      <c r="M4" s="9">
        <v>6247</v>
      </c>
      <c r="N4" s="9">
        <v>10313</v>
      </c>
      <c r="O4" s="2">
        <v>805</v>
      </c>
      <c r="P4" s="9">
        <v>1196</v>
      </c>
      <c r="Q4" s="10">
        <f t="shared" ref="Q4:Q25" si="3">SUM(M4:P4)</f>
        <v>18561</v>
      </c>
      <c r="R4" s="10">
        <f t="shared" si="0"/>
        <v>129282</v>
      </c>
    </row>
    <row r="5" spans="1:18" x14ac:dyDescent="0.3">
      <c r="A5" t="s">
        <v>21</v>
      </c>
      <c r="B5">
        <v>4</v>
      </c>
      <c r="C5" s="11">
        <v>36469</v>
      </c>
      <c r="D5" s="11">
        <v>45211</v>
      </c>
      <c r="E5" s="2">
        <v>4471</v>
      </c>
      <c r="F5" s="2">
        <v>34236</v>
      </c>
      <c r="G5" s="10">
        <f t="shared" si="1"/>
        <v>120387</v>
      </c>
      <c r="H5" s="2">
        <v>33879</v>
      </c>
      <c r="I5" s="2">
        <v>41826</v>
      </c>
      <c r="J5" s="2">
        <v>4213</v>
      </c>
      <c r="K5" s="2">
        <v>35661</v>
      </c>
      <c r="L5" s="10">
        <f t="shared" si="2"/>
        <v>115579</v>
      </c>
      <c r="M5" s="2">
        <v>7116</v>
      </c>
      <c r="N5" s="2">
        <v>8872</v>
      </c>
      <c r="O5" s="2">
        <v>403</v>
      </c>
      <c r="P5" s="2">
        <v>687</v>
      </c>
      <c r="Q5" s="10">
        <f t="shared" si="3"/>
        <v>17078</v>
      </c>
      <c r="R5" s="10">
        <f t="shared" si="0"/>
        <v>132657</v>
      </c>
    </row>
    <row r="6" spans="1:18" x14ac:dyDescent="0.3">
      <c r="A6" t="s">
        <v>22</v>
      </c>
      <c r="B6">
        <v>1</v>
      </c>
      <c r="C6" s="11">
        <v>44111</v>
      </c>
      <c r="D6" s="9">
        <v>54155</v>
      </c>
      <c r="E6" s="9">
        <v>7503</v>
      </c>
      <c r="F6" s="9">
        <v>37554</v>
      </c>
      <c r="G6" s="10">
        <f>SUM(C6:F6)</f>
        <v>143323</v>
      </c>
      <c r="H6" s="9">
        <v>46528</v>
      </c>
      <c r="I6" s="9">
        <v>48276</v>
      </c>
      <c r="J6" s="9">
        <v>7013</v>
      </c>
      <c r="K6" s="9">
        <v>33599</v>
      </c>
      <c r="L6" s="10">
        <f>SUM(H6:K6)</f>
        <v>135416</v>
      </c>
      <c r="M6" s="9">
        <v>7368</v>
      </c>
      <c r="N6" s="9">
        <v>7790</v>
      </c>
      <c r="O6" s="2">
        <v>286</v>
      </c>
      <c r="P6" s="2">
        <v>470</v>
      </c>
      <c r="Q6" s="10">
        <f>SUM(M6:P6)</f>
        <v>15914</v>
      </c>
      <c r="R6" s="10">
        <f>SUM(H6:K6)+SUM(M6:P6)</f>
        <v>151330</v>
      </c>
    </row>
    <row r="7" spans="1:18" x14ac:dyDescent="0.3">
      <c r="A7" t="s">
        <v>23</v>
      </c>
      <c r="B7">
        <v>2</v>
      </c>
      <c r="C7" s="9">
        <v>17206</v>
      </c>
      <c r="D7" s="11">
        <v>41402</v>
      </c>
      <c r="E7" s="9">
        <v>4470</v>
      </c>
      <c r="F7" s="9">
        <v>29947</v>
      </c>
      <c r="G7" s="10">
        <f t="shared" si="1"/>
        <v>93025</v>
      </c>
      <c r="H7" s="9">
        <v>22536</v>
      </c>
      <c r="I7" s="9">
        <v>42765</v>
      </c>
      <c r="J7" s="9">
        <v>3859</v>
      </c>
      <c r="K7" s="9">
        <v>30999</v>
      </c>
      <c r="L7" s="10">
        <f t="shared" si="2"/>
        <v>100159</v>
      </c>
      <c r="M7" s="9">
        <v>4613</v>
      </c>
      <c r="N7" s="9">
        <v>4606</v>
      </c>
      <c r="O7" s="2">
        <v>65</v>
      </c>
      <c r="P7" s="2">
        <v>248</v>
      </c>
      <c r="Q7" s="10">
        <f t="shared" si="3"/>
        <v>9532</v>
      </c>
      <c r="R7" s="10">
        <f t="shared" si="0"/>
        <v>109691</v>
      </c>
    </row>
    <row r="8" spans="1:18" x14ac:dyDescent="0.3">
      <c r="A8" t="s">
        <v>24</v>
      </c>
      <c r="B8">
        <v>3</v>
      </c>
      <c r="C8" s="2">
        <v>41216</v>
      </c>
      <c r="D8" s="2">
        <v>51249</v>
      </c>
      <c r="E8" s="2">
        <v>7494</v>
      </c>
      <c r="F8" s="2">
        <v>34287</v>
      </c>
      <c r="G8" s="10">
        <f t="shared" si="1"/>
        <v>134246</v>
      </c>
      <c r="H8" s="2">
        <v>38990</v>
      </c>
      <c r="I8" s="2">
        <v>51984</v>
      </c>
      <c r="J8" s="2">
        <v>8564</v>
      </c>
      <c r="K8" s="2">
        <v>35049</v>
      </c>
      <c r="L8" s="10">
        <f t="shared" si="2"/>
        <v>134587</v>
      </c>
      <c r="M8" s="2">
        <v>3760</v>
      </c>
      <c r="N8" s="2">
        <v>5499</v>
      </c>
      <c r="O8" s="2">
        <v>39</v>
      </c>
      <c r="P8" s="2">
        <v>307</v>
      </c>
      <c r="Q8" s="10">
        <f t="shared" si="3"/>
        <v>9605</v>
      </c>
      <c r="R8" s="10">
        <f t="shared" si="0"/>
        <v>144192</v>
      </c>
    </row>
    <row r="9" spans="1:18" x14ac:dyDescent="0.3">
      <c r="A9" t="s">
        <v>25</v>
      </c>
      <c r="B9">
        <v>4</v>
      </c>
      <c r="C9" s="2">
        <v>45825</v>
      </c>
      <c r="D9" s="2">
        <v>58239</v>
      </c>
      <c r="E9" s="2">
        <v>17418</v>
      </c>
      <c r="F9" s="2">
        <v>30586</v>
      </c>
      <c r="G9" s="10">
        <f t="shared" si="1"/>
        <v>152068</v>
      </c>
      <c r="H9" s="2">
        <v>48649</v>
      </c>
      <c r="I9" s="2">
        <v>59516</v>
      </c>
      <c r="J9" s="2">
        <v>16787</v>
      </c>
      <c r="K9" s="2">
        <v>31025</v>
      </c>
      <c r="L9" s="10">
        <f t="shared" si="2"/>
        <v>155977</v>
      </c>
      <c r="M9" s="2">
        <v>6331</v>
      </c>
      <c r="N9" s="2">
        <v>8595</v>
      </c>
      <c r="O9" s="2">
        <v>267</v>
      </c>
      <c r="P9" s="2">
        <v>338</v>
      </c>
      <c r="Q9" s="10">
        <f t="shared" si="3"/>
        <v>15531</v>
      </c>
      <c r="R9" s="10">
        <f t="shared" si="0"/>
        <v>171508</v>
      </c>
    </row>
    <row r="10" spans="1:18" x14ac:dyDescent="0.3">
      <c r="A10" t="s">
        <v>26</v>
      </c>
      <c r="B10">
        <v>1</v>
      </c>
      <c r="C10" s="2">
        <v>55643</v>
      </c>
      <c r="D10" s="2">
        <v>73260</v>
      </c>
      <c r="E10" s="2">
        <v>22414</v>
      </c>
      <c r="F10" s="2">
        <v>36439</v>
      </c>
      <c r="G10" s="10">
        <f t="shared" si="1"/>
        <v>187756</v>
      </c>
      <c r="H10" s="2">
        <v>56212</v>
      </c>
      <c r="I10" s="2">
        <v>73570</v>
      </c>
      <c r="J10" s="2">
        <v>20511</v>
      </c>
      <c r="K10" s="2">
        <v>37581</v>
      </c>
      <c r="L10" s="10">
        <f t="shared" si="2"/>
        <v>187874</v>
      </c>
      <c r="M10" s="2">
        <v>20839</v>
      </c>
      <c r="N10" s="2">
        <v>29444</v>
      </c>
      <c r="O10" s="2">
        <v>7070</v>
      </c>
      <c r="P10" s="2">
        <v>13569</v>
      </c>
      <c r="Q10" s="10">
        <f>SUM(M10:P10)</f>
        <v>70922</v>
      </c>
      <c r="R10" s="10">
        <f t="shared" si="0"/>
        <v>258796</v>
      </c>
    </row>
    <row r="11" spans="1:18" x14ac:dyDescent="0.3">
      <c r="A11" t="s">
        <v>27</v>
      </c>
      <c r="B11">
        <v>2</v>
      </c>
      <c r="C11" s="9">
        <v>53614</v>
      </c>
      <c r="D11" s="9">
        <v>67920</v>
      </c>
      <c r="E11" s="9">
        <v>20304</v>
      </c>
      <c r="F11" s="9">
        <v>34276</v>
      </c>
      <c r="G11" s="10">
        <f t="shared" si="1"/>
        <v>176114</v>
      </c>
      <c r="H11" s="9">
        <v>47419</v>
      </c>
      <c r="I11" s="9">
        <v>64223</v>
      </c>
      <c r="J11" s="9">
        <v>18473</v>
      </c>
      <c r="K11" s="9">
        <v>34464</v>
      </c>
      <c r="L11" s="10">
        <f t="shared" si="2"/>
        <v>164579</v>
      </c>
      <c r="M11" s="9">
        <v>5873</v>
      </c>
      <c r="N11" s="9">
        <v>5700</v>
      </c>
      <c r="O11" s="2">
        <v>273</v>
      </c>
      <c r="P11" s="2">
        <v>109</v>
      </c>
      <c r="Q11" s="10">
        <f t="shared" si="3"/>
        <v>11955</v>
      </c>
      <c r="R11" s="10">
        <f t="shared" si="0"/>
        <v>176534</v>
      </c>
    </row>
    <row r="12" spans="1:18" x14ac:dyDescent="0.3">
      <c r="A12" t="s">
        <v>28</v>
      </c>
      <c r="B12">
        <v>3</v>
      </c>
      <c r="C12" s="2">
        <v>58956</v>
      </c>
      <c r="D12" s="2">
        <v>74862</v>
      </c>
      <c r="E12" s="2">
        <v>19447</v>
      </c>
      <c r="F12" s="2">
        <v>36080</v>
      </c>
      <c r="G12" s="10">
        <f t="shared" si="1"/>
        <v>189345</v>
      </c>
      <c r="H12" s="2">
        <v>50126</v>
      </c>
      <c r="I12" s="2">
        <v>70719</v>
      </c>
      <c r="J12" s="2">
        <v>18247</v>
      </c>
      <c r="K12" s="2">
        <v>35681</v>
      </c>
      <c r="L12" s="10">
        <f t="shared" si="2"/>
        <v>174773</v>
      </c>
      <c r="M12" s="2">
        <v>9007</v>
      </c>
      <c r="N12" s="2">
        <v>6332</v>
      </c>
      <c r="O12" s="2">
        <v>368</v>
      </c>
      <c r="P12" s="2">
        <v>135</v>
      </c>
      <c r="Q12" s="10">
        <f t="shared" si="3"/>
        <v>15842</v>
      </c>
      <c r="R12" s="10">
        <f t="shared" si="0"/>
        <v>190615</v>
      </c>
    </row>
    <row r="13" spans="1:18" x14ac:dyDescent="0.3">
      <c r="A13" t="s">
        <v>29</v>
      </c>
      <c r="B13">
        <v>4</v>
      </c>
      <c r="C13" s="2">
        <v>54275</v>
      </c>
      <c r="D13" s="2">
        <v>67950</v>
      </c>
      <c r="E13" s="2">
        <v>14145</v>
      </c>
      <c r="F13" s="2">
        <v>30795</v>
      </c>
      <c r="G13" s="10">
        <f t="shared" si="1"/>
        <v>167165</v>
      </c>
      <c r="H13" s="2">
        <v>45149</v>
      </c>
      <c r="I13" s="2">
        <v>63939</v>
      </c>
      <c r="J13" s="2">
        <v>18476</v>
      </c>
      <c r="K13" s="2">
        <v>31056</v>
      </c>
      <c r="L13" s="10">
        <f t="shared" si="2"/>
        <v>158620</v>
      </c>
      <c r="M13" s="2">
        <v>8062</v>
      </c>
      <c r="N13" s="2">
        <v>4635</v>
      </c>
      <c r="O13" s="2">
        <v>260</v>
      </c>
      <c r="P13" s="2">
        <v>200</v>
      </c>
      <c r="Q13" s="10">
        <f t="shared" si="3"/>
        <v>13157</v>
      </c>
      <c r="R13" s="10">
        <f t="shared" si="0"/>
        <v>171777</v>
      </c>
    </row>
    <row r="14" spans="1:18" x14ac:dyDescent="0.3">
      <c r="A14" t="s">
        <v>30</v>
      </c>
      <c r="B14">
        <v>1</v>
      </c>
      <c r="C14" s="2">
        <v>54648</v>
      </c>
      <c r="D14" s="2">
        <v>72330</v>
      </c>
      <c r="E14" s="2">
        <v>24191</v>
      </c>
      <c r="F14" s="2">
        <v>29740</v>
      </c>
      <c r="G14" s="10">
        <f t="shared" si="1"/>
        <v>180909</v>
      </c>
      <c r="H14" s="2">
        <v>53018</v>
      </c>
      <c r="I14" s="2">
        <v>74099</v>
      </c>
      <c r="J14" s="2">
        <v>23560</v>
      </c>
      <c r="K14" s="2">
        <v>30186</v>
      </c>
      <c r="L14" s="10">
        <f t="shared" si="2"/>
        <v>180863</v>
      </c>
      <c r="M14" s="2">
        <v>6286</v>
      </c>
      <c r="N14" s="2">
        <v>5190</v>
      </c>
      <c r="O14" s="2">
        <v>438</v>
      </c>
      <c r="P14" s="2">
        <v>238</v>
      </c>
      <c r="Q14" s="10">
        <f t="shared" si="3"/>
        <v>12152</v>
      </c>
      <c r="R14" s="10">
        <f t="shared" si="0"/>
        <v>193015</v>
      </c>
    </row>
    <row r="15" spans="1:18" x14ac:dyDescent="0.3">
      <c r="A15" t="s">
        <v>31</v>
      </c>
      <c r="B15">
        <v>2</v>
      </c>
      <c r="C15" s="2">
        <v>45444</v>
      </c>
      <c r="D15" s="2">
        <v>66653</v>
      </c>
      <c r="E15" s="2">
        <v>20727</v>
      </c>
      <c r="F15" s="2">
        <v>19235</v>
      </c>
      <c r="G15" s="10">
        <f t="shared" si="1"/>
        <v>152059</v>
      </c>
      <c r="H15" s="2">
        <v>36496</v>
      </c>
      <c r="I15" s="2">
        <v>58438</v>
      </c>
      <c r="J15" s="2">
        <v>19126</v>
      </c>
      <c r="K15" s="2">
        <v>17819</v>
      </c>
      <c r="L15" s="10">
        <f t="shared" si="2"/>
        <v>131879</v>
      </c>
      <c r="M15" s="2">
        <v>2607</v>
      </c>
      <c r="N15" s="2">
        <v>2816</v>
      </c>
      <c r="O15" s="2">
        <v>149</v>
      </c>
      <c r="P15" s="2">
        <v>94</v>
      </c>
      <c r="Q15" s="10">
        <f t="shared" si="3"/>
        <v>5666</v>
      </c>
      <c r="R15" s="10">
        <f t="shared" si="0"/>
        <v>137545</v>
      </c>
    </row>
    <row r="16" spans="1:18" x14ac:dyDescent="0.3">
      <c r="A16" t="s">
        <v>32</v>
      </c>
      <c r="B16">
        <v>3</v>
      </c>
      <c r="C16" s="2">
        <v>25422</v>
      </c>
      <c r="D16" s="2">
        <v>48983</v>
      </c>
      <c r="E16" s="2">
        <v>12086</v>
      </c>
      <c r="F16" s="2">
        <v>15316</v>
      </c>
      <c r="G16" s="10">
        <f t="shared" si="1"/>
        <v>101807</v>
      </c>
      <c r="H16" s="2">
        <v>23847</v>
      </c>
      <c r="I16" s="2">
        <v>44709</v>
      </c>
      <c r="J16" s="2">
        <v>11487</v>
      </c>
      <c r="K16" s="2">
        <v>14411</v>
      </c>
      <c r="L16" s="10">
        <f t="shared" si="2"/>
        <v>94454</v>
      </c>
      <c r="M16" s="2">
        <v>3901</v>
      </c>
      <c r="N16" s="2">
        <v>6145</v>
      </c>
      <c r="O16" s="2">
        <v>352</v>
      </c>
      <c r="P16" s="2">
        <v>179</v>
      </c>
      <c r="Q16" s="10">
        <f t="shared" si="3"/>
        <v>10577</v>
      </c>
      <c r="R16" s="10">
        <f t="shared" si="0"/>
        <v>105031</v>
      </c>
    </row>
    <row r="17" spans="1:18" x14ac:dyDescent="0.3">
      <c r="A17" t="s">
        <v>33</v>
      </c>
      <c r="B17">
        <v>4</v>
      </c>
      <c r="C17" s="2">
        <v>27661</v>
      </c>
      <c r="D17" s="2">
        <v>57179</v>
      </c>
      <c r="E17" s="2">
        <v>14471</v>
      </c>
      <c r="F17" s="2">
        <v>17392</v>
      </c>
      <c r="G17" s="10">
        <f t="shared" si="1"/>
        <v>116703</v>
      </c>
      <c r="H17" s="2">
        <v>27560</v>
      </c>
      <c r="I17" s="2">
        <v>57549</v>
      </c>
      <c r="J17" s="2">
        <v>16656</v>
      </c>
      <c r="K17" s="2">
        <v>19698</v>
      </c>
      <c r="L17" s="10">
        <f t="shared" si="2"/>
        <v>121463</v>
      </c>
      <c r="M17" s="2">
        <v>2955</v>
      </c>
      <c r="N17" s="2">
        <v>4608</v>
      </c>
      <c r="O17" s="2">
        <v>289</v>
      </c>
      <c r="P17" s="2">
        <v>66</v>
      </c>
      <c r="Q17" s="10">
        <f t="shared" si="3"/>
        <v>7918</v>
      </c>
      <c r="R17" s="10">
        <f t="shared" si="0"/>
        <v>129381</v>
      </c>
    </row>
    <row r="18" spans="1:18" x14ac:dyDescent="0.3">
      <c r="A18" t="s">
        <v>34</v>
      </c>
      <c r="B18">
        <v>1</v>
      </c>
      <c r="C18" s="2">
        <v>23074</v>
      </c>
      <c r="D18" s="2">
        <v>39481</v>
      </c>
      <c r="E18" s="2">
        <v>14399</v>
      </c>
      <c r="F18" s="2">
        <v>25934</v>
      </c>
      <c r="G18" s="10">
        <f t="shared" si="1"/>
        <v>102888</v>
      </c>
      <c r="H18" s="2">
        <v>23849</v>
      </c>
      <c r="I18" s="2">
        <v>38407</v>
      </c>
      <c r="J18" s="2">
        <v>12112</v>
      </c>
      <c r="K18" s="2">
        <v>19888</v>
      </c>
      <c r="L18" s="10">
        <f t="shared" si="2"/>
        <v>94256</v>
      </c>
      <c r="M18" s="2">
        <v>3231</v>
      </c>
      <c r="N18" s="2">
        <v>3582</v>
      </c>
      <c r="O18" s="2">
        <v>281</v>
      </c>
      <c r="P18" s="2">
        <v>70</v>
      </c>
      <c r="Q18" s="10">
        <f t="shared" si="3"/>
        <v>7164</v>
      </c>
      <c r="R18" s="10">
        <f t="shared" si="0"/>
        <v>101420</v>
      </c>
    </row>
    <row r="19" spans="1:18" x14ac:dyDescent="0.3">
      <c r="A19" t="s">
        <v>35</v>
      </c>
      <c r="B19">
        <v>2</v>
      </c>
      <c r="C19" s="2">
        <v>3775</v>
      </c>
      <c r="D19" s="2">
        <v>6740</v>
      </c>
      <c r="E19" s="2">
        <v>3271</v>
      </c>
      <c r="F19" s="2">
        <v>4792</v>
      </c>
      <c r="G19" s="10">
        <f t="shared" si="1"/>
        <v>18578</v>
      </c>
      <c r="H19" s="2">
        <v>2580</v>
      </c>
      <c r="I19" s="2">
        <v>6694</v>
      </c>
      <c r="J19" s="2">
        <v>4477</v>
      </c>
      <c r="K19" s="2">
        <v>10094</v>
      </c>
      <c r="L19" s="10">
        <f t="shared" si="2"/>
        <v>23845</v>
      </c>
      <c r="M19" s="2">
        <v>526</v>
      </c>
      <c r="N19" s="2">
        <v>676</v>
      </c>
      <c r="O19" s="2">
        <v>0</v>
      </c>
      <c r="P19" s="2">
        <v>0</v>
      </c>
      <c r="Q19" s="10">
        <f t="shared" si="3"/>
        <v>1202</v>
      </c>
      <c r="R19" s="10">
        <f t="shared" si="0"/>
        <v>25047</v>
      </c>
    </row>
    <row r="20" spans="1:18" x14ac:dyDescent="0.3">
      <c r="A20" t="s">
        <v>36</v>
      </c>
      <c r="B20">
        <v>3</v>
      </c>
      <c r="C20" s="2">
        <v>14281</v>
      </c>
      <c r="D20" s="2">
        <v>43251</v>
      </c>
      <c r="E20" s="2">
        <v>19559</v>
      </c>
      <c r="F20" s="2">
        <v>34569</v>
      </c>
      <c r="G20" s="10">
        <f t="shared" si="1"/>
        <v>111660</v>
      </c>
      <c r="H20" s="2">
        <v>12130</v>
      </c>
      <c r="I20" s="2">
        <v>39964</v>
      </c>
      <c r="J20" s="2">
        <v>19947</v>
      </c>
      <c r="K20" s="2">
        <v>34847</v>
      </c>
      <c r="L20" s="10">
        <f t="shared" si="2"/>
        <v>106888</v>
      </c>
      <c r="M20" s="2">
        <v>1306</v>
      </c>
      <c r="N20" s="2">
        <v>2087</v>
      </c>
      <c r="O20" s="2">
        <v>16</v>
      </c>
      <c r="P20" s="2">
        <v>82</v>
      </c>
      <c r="Q20" s="10">
        <f t="shared" si="3"/>
        <v>3491</v>
      </c>
      <c r="R20" s="10">
        <f t="shared" si="0"/>
        <v>110379</v>
      </c>
    </row>
    <row r="21" spans="1:18" x14ac:dyDescent="0.3">
      <c r="A21" t="s">
        <v>37</v>
      </c>
      <c r="B21">
        <v>4</v>
      </c>
      <c r="C21" s="2">
        <v>29152</v>
      </c>
      <c r="D21" s="2">
        <v>64082</v>
      </c>
      <c r="E21" s="2">
        <v>25963</v>
      </c>
      <c r="F21" s="2">
        <v>41889</v>
      </c>
      <c r="G21" s="10">
        <f t="shared" si="1"/>
        <v>161086</v>
      </c>
      <c r="H21" s="2">
        <v>26594</v>
      </c>
      <c r="I21" s="2">
        <v>55561</v>
      </c>
      <c r="J21" s="2">
        <v>26574</v>
      </c>
      <c r="K21" s="2">
        <v>42229</v>
      </c>
      <c r="L21" s="10">
        <f t="shared" si="2"/>
        <v>150958</v>
      </c>
      <c r="M21" s="2">
        <v>2357</v>
      </c>
      <c r="N21" s="2">
        <v>4811</v>
      </c>
      <c r="O21" s="2">
        <v>7</v>
      </c>
      <c r="P21" s="2">
        <v>82</v>
      </c>
      <c r="Q21" s="10">
        <f t="shared" si="3"/>
        <v>7257</v>
      </c>
      <c r="R21" s="10">
        <f t="shared" si="0"/>
        <v>158215</v>
      </c>
    </row>
    <row r="22" spans="1:18" x14ac:dyDescent="0.3">
      <c r="A22" t="s">
        <v>38</v>
      </c>
      <c r="B22">
        <v>1</v>
      </c>
      <c r="C22" s="9">
        <v>43134</v>
      </c>
      <c r="D22" s="9">
        <v>60241</v>
      </c>
      <c r="E22" s="9">
        <v>35755</v>
      </c>
      <c r="F22" s="9">
        <v>48732</v>
      </c>
      <c r="G22" s="10">
        <f t="shared" si="1"/>
        <v>187862</v>
      </c>
      <c r="H22" s="9">
        <v>40992</v>
      </c>
      <c r="I22" s="9">
        <v>57975</v>
      </c>
      <c r="J22" s="9">
        <v>35449</v>
      </c>
      <c r="K22" s="9">
        <v>48408</v>
      </c>
      <c r="L22" s="10">
        <f t="shared" si="2"/>
        <v>182824</v>
      </c>
      <c r="M22" s="9">
        <v>3667</v>
      </c>
      <c r="N22" s="9">
        <v>4850</v>
      </c>
      <c r="O22" s="12">
        <v>194</v>
      </c>
      <c r="P22" s="12">
        <v>185</v>
      </c>
      <c r="Q22" s="10">
        <f t="shared" si="3"/>
        <v>8896</v>
      </c>
      <c r="R22" s="10">
        <f t="shared" si="0"/>
        <v>191720</v>
      </c>
    </row>
    <row r="23" spans="1:18" x14ac:dyDescent="0.3">
      <c r="A23" t="s">
        <v>39</v>
      </c>
      <c r="B23">
        <v>2</v>
      </c>
      <c r="C23" s="2">
        <v>23720</v>
      </c>
      <c r="D23" s="2">
        <v>33700</v>
      </c>
      <c r="E23" s="2">
        <v>32401</v>
      </c>
      <c r="F23" s="2">
        <v>37274</v>
      </c>
      <c r="G23" s="10">
        <f t="shared" si="1"/>
        <v>127095</v>
      </c>
      <c r="H23" s="2">
        <v>16977</v>
      </c>
      <c r="I23" s="2">
        <v>26423</v>
      </c>
      <c r="J23" s="2">
        <v>31303</v>
      </c>
      <c r="K23" s="2">
        <v>33083</v>
      </c>
      <c r="L23" s="10">
        <f t="shared" si="2"/>
        <v>107786</v>
      </c>
      <c r="M23" s="2">
        <v>3332</v>
      </c>
      <c r="N23" s="2">
        <v>3413</v>
      </c>
      <c r="O23" s="2">
        <v>148</v>
      </c>
      <c r="P23" s="2">
        <v>105</v>
      </c>
      <c r="Q23" s="10">
        <f t="shared" si="3"/>
        <v>6998</v>
      </c>
      <c r="R23" s="10">
        <f t="shared" si="0"/>
        <v>114784</v>
      </c>
    </row>
    <row r="24" spans="1:18" x14ac:dyDescent="0.3">
      <c r="A24" t="s">
        <v>40</v>
      </c>
      <c r="B24">
        <v>3</v>
      </c>
      <c r="C24" s="2">
        <v>33174</v>
      </c>
      <c r="D24" s="2">
        <v>56978</v>
      </c>
      <c r="E24" s="2">
        <v>42672</v>
      </c>
      <c r="F24" s="2">
        <v>37463</v>
      </c>
      <c r="G24" s="10">
        <f t="shared" si="1"/>
        <v>170287</v>
      </c>
      <c r="H24" s="2">
        <v>29401</v>
      </c>
      <c r="I24" s="2">
        <v>48825</v>
      </c>
      <c r="J24" s="2">
        <v>42817</v>
      </c>
      <c r="K24" s="2">
        <v>41116</v>
      </c>
      <c r="L24" s="10">
        <f t="shared" si="2"/>
        <v>162159</v>
      </c>
      <c r="M24" s="2">
        <v>4200</v>
      </c>
      <c r="N24" s="2">
        <v>4461</v>
      </c>
      <c r="O24" s="2">
        <v>246</v>
      </c>
      <c r="P24" s="2">
        <v>204</v>
      </c>
      <c r="Q24" s="10">
        <f t="shared" si="3"/>
        <v>9111</v>
      </c>
      <c r="R24" s="10">
        <f t="shared" ref="R24" si="4">SUM(H24:K24)+SUM(M24:P24)</f>
        <v>171270</v>
      </c>
    </row>
    <row r="25" spans="1:18" x14ac:dyDescent="0.3">
      <c r="A25" t="s">
        <v>41</v>
      </c>
      <c r="B25">
        <v>4</v>
      </c>
      <c r="C25" s="2">
        <v>38961</v>
      </c>
      <c r="D25" s="2">
        <v>61893</v>
      </c>
      <c r="E25" s="2">
        <v>65921</v>
      </c>
      <c r="F25" s="2">
        <v>30958</v>
      </c>
      <c r="G25" s="10">
        <f t="shared" si="1"/>
        <v>197733</v>
      </c>
      <c r="H25" s="2">
        <v>33753</v>
      </c>
      <c r="I25" s="2">
        <v>56776</v>
      </c>
      <c r="J25" s="2">
        <v>67975</v>
      </c>
      <c r="K25" s="2">
        <v>31027</v>
      </c>
      <c r="L25" s="10">
        <f t="shared" si="2"/>
        <v>189531</v>
      </c>
      <c r="M25" s="2">
        <v>4020</v>
      </c>
      <c r="N25" s="2">
        <v>5521</v>
      </c>
      <c r="O25" s="2">
        <v>505</v>
      </c>
      <c r="P25" s="2">
        <v>57</v>
      </c>
      <c r="Q25" s="10">
        <f t="shared" si="3"/>
        <v>10103</v>
      </c>
      <c r="R25" s="10">
        <f>SUM(H25:K25)+SUM(M25:P25)</f>
        <v>199634</v>
      </c>
    </row>
    <row r="26" spans="1:18" x14ac:dyDescent="0.3">
      <c r="C26" s="2"/>
      <c r="D26" s="2"/>
      <c r="E26" s="2"/>
      <c r="F26" s="2"/>
      <c r="G26" s="10"/>
      <c r="H26" s="2"/>
      <c r="I26" s="2"/>
      <c r="J26" s="2"/>
      <c r="K26" s="2"/>
      <c r="L26" s="10"/>
      <c r="M26" s="2"/>
      <c r="N26" s="2"/>
      <c r="O26" s="2"/>
      <c r="P26" s="2"/>
      <c r="Q26" s="10"/>
      <c r="R26" s="10"/>
    </row>
    <row r="27" spans="1:18" x14ac:dyDescent="0.3">
      <c r="G27" s="13"/>
      <c r="L27" s="16"/>
      <c r="Q27" s="8"/>
      <c r="R27" s="13"/>
    </row>
    <row r="28" spans="1:18" x14ac:dyDescent="0.3">
      <c r="G28" s="13"/>
      <c r="L28" s="8"/>
      <c r="Q28" s="16"/>
      <c r="R28" s="13"/>
    </row>
    <row r="29" spans="1:18" x14ac:dyDescent="0.3">
      <c r="Q29" s="8"/>
      <c r="R29" s="13"/>
    </row>
    <row r="30" spans="1:18" x14ac:dyDescent="0.3">
      <c r="K30" s="2"/>
      <c r="L30" s="2"/>
      <c r="Q30" s="8"/>
      <c r="R30" s="8"/>
    </row>
    <row r="31" spans="1:18" x14ac:dyDescent="0.3">
      <c r="K31" s="2"/>
      <c r="L31" s="2"/>
      <c r="Q31" s="8"/>
      <c r="R31" s="8"/>
    </row>
    <row r="32" spans="1:18" x14ac:dyDescent="0.3">
      <c r="K32" s="2"/>
      <c r="L32" s="2"/>
      <c r="Q32" s="8"/>
      <c r="R32" s="8"/>
    </row>
    <row r="33" spans="1:18" x14ac:dyDescent="0.3">
      <c r="K33" s="2"/>
      <c r="L33" s="2"/>
      <c r="Q33" s="8"/>
      <c r="R33" s="8"/>
    </row>
    <row r="34" spans="1:18" x14ac:dyDescent="0.3">
      <c r="K34" s="2"/>
      <c r="L34" s="2"/>
      <c r="Q34" s="8"/>
      <c r="R34" s="8"/>
    </row>
    <row r="35" spans="1:18" x14ac:dyDescent="0.3">
      <c r="K35" s="2"/>
      <c r="L35" s="7"/>
      <c r="Q35" s="8"/>
      <c r="R35" s="8"/>
    </row>
    <row r="36" spans="1:18" x14ac:dyDescent="0.3">
      <c r="L36" s="8"/>
      <c r="Q36" s="8"/>
      <c r="R36" s="8"/>
    </row>
    <row r="37" spans="1:18" x14ac:dyDescent="0.3">
      <c r="A37" s="5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3"/>
    </row>
    <row r="38" spans="1:18" x14ac:dyDescent="0.3">
      <c r="A38" s="5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4"/>
      <c r="P38" s="4"/>
      <c r="Q38" s="4"/>
      <c r="R38" s="3"/>
    </row>
    <row r="39" spans="1:18" x14ac:dyDescent="0.3">
      <c r="A39" s="5"/>
      <c r="B39" s="5"/>
      <c r="C39" s="4"/>
      <c r="D39" s="3"/>
      <c r="E39" s="3"/>
      <c r="F39" s="3"/>
      <c r="G39" s="3"/>
      <c r="H39" s="4"/>
      <c r="I39" s="3"/>
      <c r="J39" s="3"/>
      <c r="K39" s="3"/>
      <c r="L39" s="3"/>
      <c r="M39" s="4"/>
      <c r="N39" s="4"/>
      <c r="O39" s="4"/>
      <c r="P39" s="4"/>
      <c r="Q39" s="4"/>
      <c r="R39" s="4"/>
    </row>
    <row r="40" spans="1:18" x14ac:dyDescent="0.3">
      <c r="A40" s="5"/>
      <c r="B40" s="5"/>
      <c r="C40" s="4"/>
      <c r="D40" s="3"/>
      <c r="E40" s="3"/>
      <c r="F40" s="3"/>
      <c r="G40" s="3"/>
      <c r="H40" s="4"/>
      <c r="I40" s="3"/>
      <c r="J40" s="3"/>
      <c r="K40" s="3"/>
      <c r="L40" s="3"/>
      <c r="M40" s="4"/>
      <c r="N40" s="3"/>
      <c r="O40" s="3"/>
      <c r="P40" s="4"/>
      <c r="Q40" s="4"/>
      <c r="R40" s="4"/>
    </row>
    <row r="41" spans="1:18" x14ac:dyDescent="0.3">
      <c r="A41" s="5"/>
      <c r="B41" s="5"/>
      <c r="C41" s="4"/>
      <c r="D41" s="3"/>
      <c r="E41" s="3"/>
      <c r="F41" s="3"/>
      <c r="G41" s="3"/>
      <c r="H41" s="4"/>
      <c r="I41" s="3"/>
      <c r="J41" s="3"/>
      <c r="K41" s="3"/>
      <c r="L41" s="3"/>
      <c r="M41" s="4"/>
      <c r="N41" s="3"/>
      <c r="O41" s="3"/>
      <c r="P41" s="4"/>
      <c r="Q41" s="4"/>
      <c r="R41" s="4"/>
    </row>
    <row r="42" spans="1:18" x14ac:dyDescent="0.3">
      <c r="A42" s="5"/>
      <c r="B42" s="5"/>
      <c r="C42" s="4"/>
      <c r="D42" s="3"/>
      <c r="E42" s="3"/>
      <c r="F42" s="3"/>
      <c r="G42" s="3"/>
      <c r="H42" s="4"/>
      <c r="I42" s="3"/>
      <c r="J42" s="3"/>
      <c r="K42" s="3"/>
      <c r="L42" s="3"/>
      <c r="M42" s="4"/>
      <c r="N42" s="3"/>
      <c r="O42" s="3"/>
      <c r="P42" s="4"/>
      <c r="Q42" s="4"/>
      <c r="R42" s="4"/>
    </row>
    <row r="43" spans="1:18" x14ac:dyDescent="0.3">
      <c r="A43" s="5"/>
      <c r="B43" s="5"/>
      <c r="C43" s="4"/>
      <c r="D43" s="3"/>
      <c r="E43" s="3"/>
      <c r="F43" s="3"/>
      <c r="G43" s="3"/>
      <c r="H43" s="4"/>
      <c r="I43" s="3"/>
      <c r="J43" s="3"/>
      <c r="K43" s="3"/>
      <c r="L43" s="3"/>
      <c r="M43" s="4"/>
      <c r="N43" s="3"/>
      <c r="O43" s="3"/>
      <c r="P43" s="4"/>
      <c r="Q43" s="4"/>
      <c r="R43" s="4"/>
    </row>
    <row r="44" spans="1:18" x14ac:dyDescent="0.3">
      <c r="A44" s="5"/>
      <c r="B44" s="5"/>
      <c r="C44" s="4"/>
      <c r="D44" s="3"/>
      <c r="E44" s="3"/>
      <c r="F44" s="3"/>
      <c r="G44" s="3"/>
      <c r="H44" s="4"/>
      <c r="I44" s="3"/>
      <c r="J44" s="3"/>
      <c r="K44" s="3"/>
      <c r="L44" s="3"/>
      <c r="M44" s="4"/>
      <c r="N44" s="4"/>
      <c r="O44" s="3"/>
      <c r="P44" s="4"/>
      <c r="Q44" s="4"/>
      <c r="R44" s="4"/>
    </row>
    <row r="45" spans="1:18" x14ac:dyDescent="0.3">
      <c r="A45" s="5"/>
      <c r="B45" s="5"/>
      <c r="C45" s="4"/>
      <c r="D45" s="3"/>
      <c r="E45" s="3"/>
      <c r="F45" s="3"/>
      <c r="G45" s="3"/>
      <c r="H45" s="4"/>
      <c r="I45" s="3"/>
      <c r="J45" s="3"/>
      <c r="K45" s="3"/>
      <c r="L45" s="3"/>
      <c r="M45" s="4"/>
      <c r="N45" s="3"/>
      <c r="O45" s="3"/>
      <c r="P45" s="4"/>
      <c r="Q45" s="4"/>
      <c r="R45" s="4"/>
    </row>
    <row r="46" spans="1:18" x14ac:dyDescent="0.3">
      <c r="A46" s="5"/>
      <c r="B46" s="5"/>
      <c r="C46" s="4"/>
      <c r="D46" s="3"/>
      <c r="E46" s="3"/>
      <c r="F46" s="3"/>
      <c r="G46" s="3"/>
      <c r="H46" s="6"/>
      <c r="I46" s="3"/>
      <c r="J46" s="3"/>
      <c r="K46" s="3"/>
      <c r="L46" s="3"/>
      <c r="M46" s="4"/>
      <c r="N46" s="3"/>
      <c r="O46" s="3"/>
      <c r="P46" s="4"/>
      <c r="Q46" s="4"/>
      <c r="R46" s="4"/>
    </row>
    <row r="47" spans="1:18" x14ac:dyDescent="0.3">
      <c r="A47" s="5"/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3"/>
      <c r="R47" s="3"/>
    </row>
    <row r="48" spans="1:18" x14ac:dyDescent="0.3">
      <c r="A48" s="5"/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3"/>
      <c r="R48" s="3"/>
    </row>
    <row r="49" spans="1:18" x14ac:dyDescent="0.3">
      <c r="A49" s="5"/>
      <c r="B49" s="5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5"/>
      <c r="B50" s="5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8"/>
      <c r="O50" s="18"/>
      <c r="P50" s="17"/>
      <c r="Q50" s="17"/>
      <c r="R50" s="17"/>
    </row>
    <row r="51" spans="1:18" x14ac:dyDescent="0.3">
      <c r="A51" s="5"/>
      <c r="B51" s="5"/>
      <c r="C51" s="1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8"/>
      <c r="O51" s="18"/>
      <c r="P51" s="17"/>
      <c r="Q51" s="17"/>
      <c r="R51" s="17"/>
    </row>
    <row r="52" spans="1:18" x14ac:dyDescent="0.3">
      <c r="A52" s="5"/>
      <c r="B52" s="5"/>
      <c r="C52" s="1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/>
      <c r="O52" s="18"/>
      <c r="P52" s="17"/>
      <c r="Q52" s="17"/>
      <c r="R52" s="17"/>
    </row>
    <row r="53" spans="1:18" x14ac:dyDescent="0.3">
      <c r="A53" s="5"/>
      <c r="B53" s="5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8"/>
      <c r="R53" s="17"/>
    </row>
    <row r="54" spans="1:18" x14ac:dyDescent="0.3">
      <c r="A54" s="5"/>
      <c r="B54" s="5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8"/>
      <c r="R54" s="17"/>
    </row>
    <row r="55" spans="1:18" x14ac:dyDescent="0.3">
      <c r="A55" s="5"/>
      <c r="B55" s="5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8"/>
      <c r="R55" s="17"/>
    </row>
    <row r="56" spans="1:18" x14ac:dyDescent="0.3">
      <c r="A56" s="5"/>
      <c r="B56" s="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/>
      <c r="Q56" s="18"/>
      <c r="R56" s="17"/>
    </row>
    <row r="57" spans="1:18" x14ac:dyDescent="0.3">
      <c r="A57" s="5"/>
      <c r="B57" s="5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8"/>
      <c r="R57" s="17"/>
    </row>
    <row r="58" spans="1:18" x14ac:dyDescent="0.3">
      <c r="A58" s="5"/>
      <c r="B58" s="5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7"/>
    </row>
    <row r="59" spans="1:18" x14ac:dyDescent="0.3">
      <c r="A59" s="5"/>
      <c r="B59" s="5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3">
      <c r="A60" s="5"/>
      <c r="B60" s="5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3">
      <c r="A61" s="5"/>
      <c r="B61" s="5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3">
      <c r="A62" s="5"/>
      <c r="B62" s="5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17"/>
      <c r="R62" s="17"/>
    </row>
    <row r="63" spans="1:18" x14ac:dyDescent="0.3">
      <c r="A63" s="5"/>
      <c r="B63" s="5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7"/>
      <c r="R63" s="17"/>
    </row>
    <row r="64" spans="1:18" x14ac:dyDescent="0.3">
      <c r="A64" s="5"/>
      <c r="B64" s="5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/>
      <c r="Q64" s="17"/>
      <c r="R64" s="17"/>
    </row>
    <row r="65" spans="1:18" x14ac:dyDescent="0.3">
      <c r="A65" s="5"/>
      <c r="B65" s="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3">
      <c r="A66" s="5"/>
      <c r="B66" s="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3">
      <c r="A67" s="5"/>
      <c r="B67" s="5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3">
      <c r="A68" s="5"/>
      <c r="B68" s="5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7"/>
      <c r="N68" s="17"/>
      <c r="O68" s="17"/>
      <c r="P68" s="17"/>
      <c r="Q68" s="17"/>
      <c r="R68" s="18"/>
    </row>
    <row r="69" spans="1:18" x14ac:dyDescent="0.3">
      <c r="A69" s="5"/>
      <c r="B69" s="5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7"/>
      <c r="N69" s="17"/>
      <c r="O69" s="17"/>
      <c r="P69" s="17"/>
      <c r="Q69" s="17"/>
      <c r="R69" s="18"/>
    </row>
    <row r="70" spans="1:18" x14ac:dyDescent="0.3">
      <c r="A70" s="5"/>
      <c r="B70" s="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7"/>
      <c r="N70" s="17"/>
      <c r="O70" s="17"/>
      <c r="P70" s="17"/>
      <c r="Q70" s="17"/>
      <c r="R70" s="18"/>
    </row>
    <row r="71" spans="1:18" x14ac:dyDescent="0.3">
      <c r="A71" s="5"/>
      <c r="B71" s="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x14ac:dyDescent="0.3">
      <c r="A72" s="5"/>
      <c r="B72" s="5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x14ac:dyDescent="0.3">
      <c r="A73" s="5"/>
      <c r="B73" s="5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x14ac:dyDescent="0.3">
      <c r="A74" s="1"/>
      <c r="B74" s="1"/>
      <c r="Q74" s="2"/>
    </row>
    <row r="75" spans="1:18" x14ac:dyDescent="0.3">
      <c r="A75" s="1"/>
      <c r="B75" s="1"/>
    </row>
    <row r="76" spans="1:18" x14ac:dyDescent="0.3">
      <c r="A76" s="1"/>
      <c r="B76" s="1"/>
    </row>
    <row r="77" spans="1:18" x14ac:dyDescent="0.3">
      <c r="A77" s="1"/>
      <c r="B77" s="1"/>
    </row>
    <row r="78" spans="1:18" x14ac:dyDescent="0.3">
      <c r="A78" s="1"/>
      <c r="B78" s="1"/>
    </row>
    <row r="79" spans="1:18" x14ac:dyDescent="0.3">
      <c r="A79" s="1"/>
      <c r="B79" s="1"/>
    </row>
    <row r="80" spans="1:18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048573" spans="18:18" x14ac:dyDescent="0.3">
      <c r="R1048573">
        <f>SUM(R45:R1048572)</f>
        <v>0</v>
      </c>
    </row>
  </sheetData>
  <mergeCells count="128">
    <mergeCell ref="I68:I70"/>
    <mergeCell ref="N71:N73"/>
    <mergeCell ref="O71:O73"/>
    <mergeCell ref="P71:P73"/>
    <mergeCell ref="Q71:Q73"/>
    <mergeCell ref="J65:J67"/>
    <mergeCell ref="G71:G73"/>
    <mergeCell ref="I71:I73"/>
    <mergeCell ref="K71:K73"/>
    <mergeCell ref="J71:J73"/>
    <mergeCell ref="L71:L73"/>
    <mergeCell ref="P68:P70"/>
    <mergeCell ref="Q68:Q70"/>
    <mergeCell ref="L65:L67"/>
    <mergeCell ref="K65:K67"/>
    <mergeCell ref="N65:N67"/>
    <mergeCell ref="O65:O67"/>
    <mergeCell ref="P65:P67"/>
    <mergeCell ref="Q65:Q67"/>
    <mergeCell ref="J68:J70"/>
    <mergeCell ref="K68:K70"/>
    <mergeCell ref="L68:L70"/>
    <mergeCell ref="N68:N70"/>
    <mergeCell ref="O68:O70"/>
    <mergeCell ref="C50:C52"/>
    <mergeCell ref="H50:H52"/>
    <mergeCell ref="M50:M52"/>
    <mergeCell ref="R50:R52"/>
    <mergeCell ref="C53:C55"/>
    <mergeCell ref="H53:H55"/>
    <mergeCell ref="M53:M55"/>
    <mergeCell ref="R53:R55"/>
    <mergeCell ref="D53:D55"/>
    <mergeCell ref="D50:D52"/>
    <mergeCell ref="E50:E52"/>
    <mergeCell ref="F50:F52"/>
    <mergeCell ref="G50:G52"/>
    <mergeCell ref="I50:I52"/>
    <mergeCell ref="J50:J52"/>
    <mergeCell ref="K50:K52"/>
    <mergeCell ref="L50:L52"/>
    <mergeCell ref="N50:N52"/>
    <mergeCell ref="O50:O52"/>
    <mergeCell ref="P50:P52"/>
    <mergeCell ref="Q50:Q52"/>
    <mergeCell ref="Q53:Q55"/>
    <mergeCell ref="P53:P55"/>
    <mergeCell ref="O53:O55"/>
    <mergeCell ref="C56:C58"/>
    <mergeCell ref="H56:H58"/>
    <mergeCell ref="M56:M58"/>
    <mergeCell ref="R56:R58"/>
    <mergeCell ref="C62:C64"/>
    <mergeCell ref="H62:H64"/>
    <mergeCell ref="M62:M64"/>
    <mergeCell ref="R62:R64"/>
    <mergeCell ref="C59:C61"/>
    <mergeCell ref="H59:H61"/>
    <mergeCell ref="M59:M61"/>
    <mergeCell ref="R59:R61"/>
    <mergeCell ref="N59:N61"/>
    <mergeCell ref="O59:O61"/>
    <mergeCell ref="P59:P61"/>
    <mergeCell ref="Q59:Q61"/>
    <mergeCell ref="D59:D61"/>
    <mergeCell ref="D56:D58"/>
    <mergeCell ref="O56:O58"/>
    <mergeCell ref="P56:P58"/>
    <mergeCell ref="Q56:Q58"/>
    <mergeCell ref="D62:D64"/>
    <mergeCell ref="E62:E64"/>
    <mergeCell ref="F62:F64"/>
    <mergeCell ref="C65:C67"/>
    <mergeCell ref="H65:H67"/>
    <mergeCell ref="M65:M67"/>
    <mergeCell ref="R65:R67"/>
    <mergeCell ref="C71:C73"/>
    <mergeCell ref="H71:H73"/>
    <mergeCell ref="M71:M73"/>
    <mergeCell ref="R71:R73"/>
    <mergeCell ref="C68:C70"/>
    <mergeCell ref="H68:H70"/>
    <mergeCell ref="M68:M70"/>
    <mergeCell ref="R68:R70"/>
    <mergeCell ref="D71:D73"/>
    <mergeCell ref="E71:E73"/>
    <mergeCell ref="F71:F73"/>
    <mergeCell ref="D65:D67"/>
    <mergeCell ref="E65:E67"/>
    <mergeCell ref="F65:F67"/>
    <mergeCell ref="G65:G67"/>
    <mergeCell ref="I65:I67"/>
    <mergeCell ref="D68:D70"/>
    <mergeCell ref="E68:E70"/>
    <mergeCell ref="F68:F70"/>
    <mergeCell ref="G68:G70"/>
    <mergeCell ref="N53:N55"/>
    <mergeCell ref="L53:L55"/>
    <mergeCell ref="K53:K55"/>
    <mergeCell ref="J53:J55"/>
    <mergeCell ref="I53:I55"/>
    <mergeCell ref="G53:G55"/>
    <mergeCell ref="E53:E55"/>
    <mergeCell ref="F53:F55"/>
    <mergeCell ref="E59:E61"/>
    <mergeCell ref="F59:F61"/>
    <mergeCell ref="E56:E58"/>
    <mergeCell ref="F56:F58"/>
    <mergeCell ref="N56:N58"/>
    <mergeCell ref="G59:G61"/>
    <mergeCell ref="G56:G58"/>
    <mergeCell ref="I56:I58"/>
    <mergeCell ref="J56:J58"/>
    <mergeCell ref="K56:K58"/>
    <mergeCell ref="L56:L58"/>
    <mergeCell ref="L59:L61"/>
    <mergeCell ref="K59:K61"/>
    <mergeCell ref="J59:J61"/>
    <mergeCell ref="I59:I61"/>
    <mergeCell ref="G62:G64"/>
    <mergeCell ref="Q62:Q64"/>
    <mergeCell ref="P62:P64"/>
    <mergeCell ref="O62:O64"/>
    <mergeCell ref="N62:N64"/>
    <mergeCell ref="L62:L64"/>
    <mergeCell ref="K62:K64"/>
    <mergeCell ref="J62:J64"/>
    <mergeCell ref="I62:I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FECF-FB12-4AD9-9371-7E35579E43CD}">
  <dimension ref="A1:K7"/>
  <sheetViews>
    <sheetView workbookViewId="0">
      <selection activeCell="E4" sqref="E4"/>
    </sheetView>
  </sheetViews>
  <sheetFormatPr defaultRowHeight="14.4" x14ac:dyDescent="0.3"/>
  <cols>
    <col min="1" max="1" width="13.109375" customWidth="1"/>
    <col min="2" max="2" width="22.5546875" customWidth="1"/>
    <col min="3" max="3" width="20" customWidth="1"/>
    <col min="4" max="4" width="19.6640625" customWidth="1"/>
    <col min="5" max="5" width="19.44140625" customWidth="1"/>
    <col min="6" max="6" width="21.109375" customWidth="1"/>
    <col min="7" max="7" width="19.5546875" customWidth="1"/>
    <col min="8" max="8" width="21.6640625" customWidth="1"/>
    <col min="9" max="9" width="16.88671875" customWidth="1"/>
    <col min="10" max="10" width="17.88671875" customWidth="1"/>
    <col min="11" max="11" width="22.33203125" customWidth="1"/>
  </cols>
  <sheetData>
    <row r="1" spans="1:11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 t="s">
        <v>53</v>
      </c>
      <c r="B2" s="2">
        <f>SUM(3801670+810253)</f>
        <v>4611923</v>
      </c>
      <c r="C2" s="9"/>
      <c r="D2" s="2">
        <v>3761664</v>
      </c>
      <c r="E2" s="9">
        <f>SUM(Sheet1!G3:G6)</f>
        <v>523751</v>
      </c>
      <c r="F2" s="2">
        <v>866998</v>
      </c>
      <c r="G2" s="9">
        <f>SUM(Sheet1!Q3:Q6)</f>
        <v>65369</v>
      </c>
      <c r="H2">
        <f t="shared" ref="H2:I7" si="0">SUM(D2,F2)</f>
        <v>4628662</v>
      </c>
      <c r="I2">
        <f t="shared" si="0"/>
        <v>589120</v>
      </c>
      <c r="J2">
        <f>H2-I2</f>
        <v>4039542</v>
      </c>
      <c r="K2" s="15">
        <f>B2-C2</f>
        <v>4611923</v>
      </c>
    </row>
    <row r="3" spans="1:11" x14ac:dyDescent="0.3">
      <c r="A3" t="s">
        <v>54</v>
      </c>
      <c r="B3" s="2">
        <v>4915715</v>
      </c>
      <c r="C3" s="9">
        <v>522662</v>
      </c>
      <c r="D3" s="2">
        <v>4145497</v>
      </c>
      <c r="E3" s="9">
        <f>SUM(Sheet1!G7:G10)</f>
        <v>567095</v>
      </c>
      <c r="F3" s="2">
        <v>845231</v>
      </c>
      <c r="G3" s="9">
        <f>SUM(Sheet1!Q7:Q10)</f>
        <v>105590</v>
      </c>
      <c r="H3">
        <f t="shared" si="0"/>
        <v>4990728</v>
      </c>
      <c r="I3">
        <f t="shared" si="0"/>
        <v>672685</v>
      </c>
      <c r="J3">
        <f t="shared" ref="J3:J7" si="1">H3-I3</f>
        <v>4318043</v>
      </c>
      <c r="K3" s="15">
        <f t="shared" ref="K3:K7" si="2">B3-C3</f>
        <v>4393053</v>
      </c>
    </row>
    <row r="4" spans="1:11" x14ac:dyDescent="0.3">
      <c r="A4" t="s">
        <v>55</v>
      </c>
      <c r="B4" s="2">
        <v>5140876</v>
      </c>
      <c r="C4" s="9">
        <v>720380</v>
      </c>
      <c r="D4" s="2">
        <v>4384700</v>
      </c>
      <c r="E4" s="9">
        <f>SUM(Sheet1!G11:G14)</f>
        <v>713533</v>
      </c>
      <c r="F4" s="2">
        <v>776125</v>
      </c>
      <c r="G4" s="9">
        <f>SUM(Sheet1!Q11:Q14)</f>
        <v>53106</v>
      </c>
      <c r="H4">
        <f t="shared" si="0"/>
        <v>5160825</v>
      </c>
      <c r="I4">
        <f t="shared" si="0"/>
        <v>766639</v>
      </c>
      <c r="J4">
        <f t="shared" si="1"/>
        <v>4394186</v>
      </c>
      <c r="K4" s="15">
        <f t="shared" si="2"/>
        <v>4420496</v>
      </c>
    </row>
    <row r="5" spans="1:11" x14ac:dyDescent="0.3">
      <c r="A5" t="s">
        <v>56</v>
      </c>
      <c r="B5" s="2">
        <v>4181289</v>
      </c>
      <c r="C5" s="9">
        <v>551478</v>
      </c>
      <c r="D5" s="2">
        <v>3491112</v>
      </c>
      <c r="E5" s="9">
        <f>SUM(Sheet1!G15:G18)</f>
        <v>473457</v>
      </c>
      <c r="F5" s="2">
        <v>722467</v>
      </c>
      <c r="G5" s="9">
        <f>SUM(Sheet1!Q15:Q18)</f>
        <v>31325</v>
      </c>
      <c r="H5">
        <f t="shared" si="0"/>
        <v>4213579</v>
      </c>
      <c r="I5">
        <f t="shared" si="0"/>
        <v>504782</v>
      </c>
      <c r="J5">
        <f t="shared" si="1"/>
        <v>3708797</v>
      </c>
      <c r="K5" s="15">
        <f t="shared" si="2"/>
        <v>3629811</v>
      </c>
    </row>
    <row r="6" spans="1:11" x14ac:dyDescent="0.3">
      <c r="A6" t="s">
        <v>57</v>
      </c>
      <c r="B6" s="2">
        <v>3687160</v>
      </c>
      <c r="C6" s="9">
        <v>394212</v>
      </c>
      <c r="D6" s="2">
        <v>3280016</v>
      </c>
      <c r="E6" s="9">
        <f>SUM(Sheet1!G19:G22)</f>
        <v>479186</v>
      </c>
      <c r="F6" s="2">
        <v>454734</v>
      </c>
      <c r="G6" s="9">
        <f>SUM(Sheet1!Q19:Q22)</f>
        <v>20846</v>
      </c>
      <c r="H6">
        <f t="shared" si="0"/>
        <v>3734750</v>
      </c>
      <c r="I6">
        <f t="shared" si="0"/>
        <v>500032</v>
      </c>
      <c r="J6">
        <f t="shared" si="1"/>
        <v>3234718</v>
      </c>
      <c r="K6" s="15">
        <f t="shared" si="2"/>
        <v>3292948</v>
      </c>
    </row>
    <row r="7" spans="1:11" x14ac:dyDescent="0.3">
      <c r="A7" t="s">
        <v>58</v>
      </c>
      <c r="B7" s="2">
        <v>0</v>
      </c>
      <c r="C7" s="9">
        <v>682977</v>
      </c>
      <c r="D7" s="2">
        <v>0</v>
      </c>
      <c r="E7" s="9">
        <f>SUM(Sheet1!L23:L26)</f>
        <v>459476</v>
      </c>
      <c r="F7" s="2">
        <v>0</v>
      </c>
      <c r="G7" s="9">
        <f>SUM(Sheet1!Q23:Q26)</f>
        <v>26212</v>
      </c>
      <c r="H7">
        <f t="shared" si="0"/>
        <v>0</v>
      </c>
      <c r="I7">
        <f t="shared" si="0"/>
        <v>485688</v>
      </c>
      <c r="J7">
        <f t="shared" si="1"/>
        <v>-485688</v>
      </c>
      <c r="K7" s="15">
        <f t="shared" si="2"/>
        <v>-682977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FB53-454D-49C7-A617-60C0D48B1D4B}">
  <dimension ref="A1:R10"/>
  <sheetViews>
    <sheetView workbookViewId="0">
      <selection activeCell="R5" sqref="R5"/>
    </sheetView>
  </sheetViews>
  <sheetFormatPr defaultRowHeight="14.4" x14ac:dyDescent="0.3"/>
  <cols>
    <col min="1" max="1" width="15.77734375" customWidth="1"/>
    <col min="3" max="3" width="8.88671875" customWidth="1"/>
  </cols>
  <sheetData>
    <row r="1" spans="1:18" x14ac:dyDescent="0.3">
      <c r="A1" s="1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</row>
    <row r="2" spans="1:18" x14ac:dyDescent="0.3">
      <c r="A2" t="s">
        <v>38</v>
      </c>
      <c r="B2">
        <v>1</v>
      </c>
      <c r="C2" s="9">
        <v>43134</v>
      </c>
      <c r="D2" s="9">
        <v>60241</v>
      </c>
      <c r="E2" s="9">
        <v>35755</v>
      </c>
      <c r="F2" s="9">
        <v>48732</v>
      </c>
      <c r="G2">
        <v>187862</v>
      </c>
      <c r="H2" s="9">
        <v>40992</v>
      </c>
      <c r="I2" s="9">
        <v>57975</v>
      </c>
      <c r="J2" s="9">
        <v>35449</v>
      </c>
      <c r="K2" s="9">
        <v>48408</v>
      </c>
      <c r="L2" s="10">
        <f t="shared" ref="L2:L5" si="0">SUM(H2:K2)</f>
        <v>182824</v>
      </c>
      <c r="M2" s="9">
        <v>3667</v>
      </c>
      <c r="N2" s="9">
        <v>4850</v>
      </c>
      <c r="O2" s="12">
        <v>194</v>
      </c>
      <c r="P2" s="12">
        <v>185</v>
      </c>
      <c r="Q2" s="10">
        <f t="shared" ref="Q2:Q5" si="1">SUM(M2:P2)</f>
        <v>8896</v>
      </c>
      <c r="R2">
        <v>19172</v>
      </c>
    </row>
    <row r="3" spans="1:18" x14ac:dyDescent="0.3">
      <c r="A3" t="s">
        <v>39</v>
      </c>
      <c r="B3">
        <v>2</v>
      </c>
      <c r="C3" s="2">
        <v>23720</v>
      </c>
      <c r="D3" s="2">
        <v>33700</v>
      </c>
      <c r="E3" s="2">
        <v>32401</v>
      </c>
      <c r="F3" s="2">
        <v>37274</v>
      </c>
      <c r="G3">
        <v>127095</v>
      </c>
      <c r="H3" s="2">
        <v>16977</v>
      </c>
      <c r="I3" s="2">
        <v>26423</v>
      </c>
      <c r="J3" s="2">
        <v>31303</v>
      </c>
      <c r="K3" s="2">
        <v>33083</v>
      </c>
      <c r="L3" s="10">
        <f t="shared" si="0"/>
        <v>107786</v>
      </c>
      <c r="M3" s="2">
        <v>3332</v>
      </c>
      <c r="N3" s="2">
        <v>3413</v>
      </c>
      <c r="O3" s="2">
        <v>148</v>
      </c>
      <c r="P3" s="2">
        <v>105</v>
      </c>
      <c r="Q3" s="10">
        <f t="shared" si="1"/>
        <v>6998</v>
      </c>
      <c r="R3">
        <v>114784</v>
      </c>
    </row>
    <row r="4" spans="1:18" x14ac:dyDescent="0.3">
      <c r="A4" t="s">
        <v>40</v>
      </c>
      <c r="B4">
        <v>3</v>
      </c>
      <c r="C4" s="2">
        <v>33174</v>
      </c>
      <c r="D4" s="2">
        <v>56978</v>
      </c>
      <c r="E4" s="2">
        <v>42672</v>
      </c>
      <c r="F4" s="2">
        <v>37463</v>
      </c>
      <c r="G4">
        <v>170287</v>
      </c>
      <c r="H4" s="2">
        <v>29401</v>
      </c>
      <c r="I4" s="2">
        <v>48825</v>
      </c>
      <c r="J4" s="2">
        <v>42817</v>
      </c>
      <c r="K4" s="2">
        <v>41116</v>
      </c>
      <c r="L4" s="10">
        <f t="shared" si="0"/>
        <v>162159</v>
      </c>
      <c r="M4" s="2">
        <v>4200</v>
      </c>
      <c r="N4" s="2">
        <v>4461</v>
      </c>
      <c r="O4" s="2">
        <v>246</v>
      </c>
      <c r="P4" s="2">
        <v>204</v>
      </c>
      <c r="Q4" s="10">
        <f t="shared" si="1"/>
        <v>9111</v>
      </c>
      <c r="R4">
        <v>17127</v>
      </c>
    </row>
    <row r="5" spans="1:18" x14ac:dyDescent="0.3">
      <c r="A5" t="s">
        <v>41</v>
      </c>
      <c r="B5">
        <v>4</v>
      </c>
      <c r="C5" s="2">
        <v>38961</v>
      </c>
      <c r="D5" s="2">
        <v>61893</v>
      </c>
      <c r="E5" s="2">
        <v>65921</v>
      </c>
      <c r="F5" s="2">
        <v>30958</v>
      </c>
      <c r="G5">
        <v>197733</v>
      </c>
      <c r="H5" s="2">
        <v>33753</v>
      </c>
      <c r="I5" s="2">
        <v>56776</v>
      </c>
      <c r="J5" s="2">
        <v>67975</v>
      </c>
      <c r="K5" s="2">
        <v>31027</v>
      </c>
      <c r="L5" s="10">
        <f t="shared" si="0"/>
        <v>189531</v>
      </c>
      <c r="M5" s="2">
        <v>4020</v>
      </c>
      <c r="N5" s="2">
        <v>5521</v>
      </c>
      <c r="O5" s="2">
        <v>505</v>
      </c>
      <c r="P5" s="2">
        <v>57</v>
      </c>
      <c r="Q5" s="10">
        <f t="shared" si="1"/>
        <v>10103</v>
      </c>
      <c r="R5">
        <v>199634</v>
      </c>
    </row>
    <row r="7" spans="1:18" x14ac:dyDescent="0.3">
      <c r="G7">
        <v>0.187862</v>
      </c>
      <c r="R7">
        <v>0.19172</v>
      </c>
    </row>
    <row r="8" spans="1:18" x14ac:dyDescent="0.3">
      <c r="G8">
        <v>0.12709500000000001</v>
      </c>
      <c r="R8">
        <v>0.114784</v>
      </c>
    </row>
    <row r="9" spans="1:18" x14ac:dyDescent="0.3">
      <c r="G9">
        <v>0.17028699999999999</v>
      </c>
      <c r="R9">
        <v>0.17127000000000001</v>
      </c>
    </row>
    <row r="10" spans="1:18" x14ac:dyDescent="0.3">
      <c r="G10">
        <v>0.19773299999999999</v>
      </c>
      <c r="R10">
        <v>0.19963400000000001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772B-85CA-4206-9664-7F3FF2236CC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Tejas</cp:lastModifiedBy>
  <cp:revision/>
  <dcterms:created xsi:type="dcterms:W3CDTF">2022-09-09T01:49:03Z</dcterms:created>
  <dcterms:modified xsi:type="dcterms:W3CDTF">2022-09-19T11:00:09Z</dcterms:modified>
  <cp:category/>
  <cp:contentStatus/>
</cp:coreProperties>
</file>