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3E2ED1EE-9335-4455-8318-3EF2510202DE}" xr6:coauthVersionLast="47" xr6:coauthVersionMax="47" xr10:uidLastSave="{00000000-0000-0000-0000-000000000000}"/>
  <bookViews>
    <workbookView xWindow="13920" yWindow="105" windowWidth="12390" windowHeight="11385" activeTab="1" xr2:uid="{777484EF-5817-4A67-B967-3E9171496F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  <c r="I3" i="2"/>
  <c r="I4" i="2"/>
  <c r="I5" i="2"/>
  <c r="I6" i="2"/>
  <c r="I7" i="2"/>
  <c r="I8" i="2"/>
  <c r="I9" i="2"/>
  <c r="F3" i="1"/>
  <c r="H3" i="1" s="1"/>
  <c r="I3" i="1" s="1"/>
  <c r="F4" i="1"/>
  <c r="F5" i="1"/>
  <c r="H5" i="1" s="1"/>
  <c r="F6" i="1"/>
  <c r="F7" i="1"/>
  <c r="F2" i="1"/>
  <c r="H2" i="1" s="1"/>
  <c r="H4" i="1"/>
  <c r="H6" i="1"/>
  <c r="H7" i="1"/>
  <c r="G8" i="1"/>
  <c r="G2" i="1"/>
  <c r="G3" i="1"/>
  <c r="G4" i="1"/>
  <c r="G5" i="1"/>
  <c r="G6" i="1"/>
  <c r="G7" i="1"/>
  <c r="I2" i="1" l="1"/>
  <c r="J2" i="1"/>
  <c r="I5" i="1"/>
  <c r="J5" i="1"/>
  <c r="I7" i="1"/>
  <c r="J7" i="1"/>
  <c r="I6" i="1"/>
  <c r="J6" i="1"/>
  <c r="I4" i="1"/>
  <c r="I8" i="1" s="1"/>
  <c r="J4" i="1"/>
  <c r="J3" i="1"/>
  <c r="J8" i="1" s="1"/>
  <c r="H8" i="1"/>
</calcChain>
</file>

<file path=xl/sharedStrings.xml><?xml version="1.0" encoding="utf-8"?>
<sst xmlns="http://schemas.openxmlformats.org/spreadsheetml/2006/main" count="45" uniqueCount="37">
  <si>
    <t>STT</t>
  </si>
  <si>
    <t>KHÁCH HÀNG</t>
  </si>
  <si>
    <t>Khách Hàng</t>
  </si>
  <si>
    <t>Khu vực</t>
  </si>
  <si>
    <t>Số cũ</t>
  </si>
  <si>
    <t>Số mới</t>
  </si>
  <si>
    <t>Định mức</t>
  </si>
  <si>
    <t>Tiêu thụ</t>
  </si>
  <si>
    <t>Tiền điện</t>
  </si>
  <si>
    <t>Thuê bao</t>
  </si>
  <si>
    <t>Phải trả</t>
  </si>
  <si>
    <t>TỔNG CỘNG</t>
  </si>
  <si>
    <t>Anh</t>
  </si>
  <si>
    <t>Vu</t>
  </si>
  <si>
    <t>Trang</t>
  </si>
  <si>
    <t>Lan</t>
  </si>
  <si>
    <t>Doan</t>
  </si>
  <si>
    <t>Thanh</t>
  </si>
  <si>
    <t>BẢNG TỔNG HỢP NGOẠI TỆ THU ĐỔI TRONG NGÀY</t>
  </si>
  <si>
    <t>Loại NT</t>
  </si>
  <si>
    <t>Tỷ Giá</t>
  </si>
  <si>
    <t>Tổng Số</t>
  </si>
  <si>
    <t>TIỀN VND</t>
  </si>
  <si>
    <t>NGOẠI TỆ</t>
  </si>
  <si>
    <t>USD</t>
  </si>
  <si>
    <t>DEM</t>
  </si>
  <si>
    <t>FRF</t>
  </si>
  <si>
    <t>AUD</t>
  </si>
  <si>
    <t>JPY</t>
  </si>
  <si>
    <t>GPB</t>
  </si>
  <si>
    <t>Nam</t>
  </si>
  <si>
    <t>Hà</t>
  </si>
  <si>
    <t>Dũng</t>
  </si>
  <si>
    <t>Nguyên</t>
  </si>
  <si>
    <t>Thảo</t>
  </si>
  <si>
    <t>My</t>
  </si>
  <si>
    <t>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</si>
</sst>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\ [$₫-42A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quotePrefix="1" applyBorder="1"/>
    <xf numFmtId="0" fontId="2" fillId="0" borderId="0" xfId="0" applyFont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0D46-3288-4DC7-BDB3-8D401147622B}">
  <dimension ref="A1:J8"/>
  <sheetViews>
    <sheetView workbookViewId="0">
      <selection activeCell="K7" sqref="K7"/>
    </sheetView>
  </sheetViews>
  <sheetFormatPr defaultRowHeight="15" x14ac:dyDescent="0.25"/>
  <cols>
    <col min="1" max="1" width="9.140625" style="2"/>
    <col min="3" max="3" width="4.42578125" style="2" customWidth="1"/>
    <col min="4" max="4" width="4.7109375" style="1" customWidth="1"/>
    <col min="5" max="5" width="4.85546875" style="1" customWidth="1"/>
    <col min="6" max="6" width="10.140625" customWidth="1"/>
    <col min="8" max="8" width="12.5703125" customWidth="1"/>
  </cols>
  <sheetData>
    <row r="1" spans="1:10" ht="30" x14ac:dyDescent="0.25">
      <c r="A1" s="3" t="s">
        <v>0</v>
      </c>
      <c r="B1" s="4" t="s">
        <v>2</v>
      </c>
      <c r="C1" s="5" t="s">
        <v>3</v>
      </c>
      <c r="D1" s="5" t="s">
        <v>4</v>
      </c>
      <c r="E1" s="5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</row>
    <row r="2" spans="1:10" x14ac:dyDescent="0.25">
      <c r="A2" s="3">
        <v>1</v>
      </c>
      <c r="B2" s="6" t="s">
        <v>12</v>
      </c>
      <c r="C2" s="3">
        <v>1</v>
      </c>
      <c r="D2" s="5">
        <v>468</v>
      </c>
      <c r="E2" s="5">
        <v>500</v>
      </c>
      <c r="F2" s="7">
        <f>IF(C2=1,50,IF(C2=2,100,150))</f>
        <v>50</v>
      </c>
      <c r="G2" s="6">
        <f>E2-D2</f>
        <v>32</v>
      </c>
      <c r="H2" s="6">
        <f>G2*IF(G2&lt;=F2,450,800)</f>
        <v>14400</v>
      </c>
      <c r="I2" s="6">
        <f>5%*H2</f>
        <v>720</v>
      </c>
      <c r="J2" s="6">
        <f>H2+I2</f>
        <v>15120</v>
      </c>
    </row>
    <row r="3" spans="1:10" x14ac:dyDescent="0.25">
      <c r="A3" s="3">
        <v>2</v>
      </c>
      <c r="B3" s="6" t="s">
        <v>13</v>
      </c>
      <c r="C3" s="3">
        <v>2</v>
      </c>
      <c r="D3" s="5">
        <v>160</v>
      </c>
      <c r="E3" s="5">
        <v>230</v>
      </c>
      <c r="F3" s="7">
        <f t="shared" ref="F3:F7" si="0">IF(C3=1,50,IF(C3=2,100,150))</f>
        <v>100</v>
      </c>
      <c r="G3" s="6">
        <f t="shared" ref="G3:G7" si="1">E3-D3</f>
        <v>70</v>
      </c>
      <c r="H3" s="6">
        <f t="shared" ref="H3:H7" si="2">G3*IF(G3&lt;=F3,450,800)</f>
        <v>31500</v>
      </c>
      <c r="I3" s="6">
        <f t="shared" ref="I3:I7" si="3">5%*H3</f>
        <v>1575</v>
      </c>
      <c r="J3" s="6">
        <f t="shared" ref="J3:J7" si="4">H3+I3</f>
        <v>33075</v>
      </c>
    </row>
    <row r="4" spans="1:10" x14ac:dyDescent="0.25">
      <c r="A4" s="3">
        <v>3</v>
      </c>
      <c r="B4" s="6" t="s">
        <v>14</v>
      </c>
      <c r="C4" s="3">
        <v>3</v>
      </c>
      <c r="D4" s="5">
        <v>410</v>
      </c>
      <c r="E4" s="5">
        <v>509</v>
      </c>
      <c r="F4" s="7">
        <f t="shared" si="0"/>
        <v>150</v>
      </c>
      <c r="G4" s="6">
        <f t="shared" si="1"/>
        <v>99</v>
      </c>
      <c r="H4" s="6">
        <f t="shared" si="2"/>
        <v>44550</v>
      </c>
      <c r="I4" s="6">
        <f t="shared" si="3"/>
        <v>2227.5</v>
      </c>
      <c r="J4" s="6">
        <f t="shared" si="4"/>
        <v>46777.5</v>
      </c>
    </row>
    <row r="5" spans="1:10" x14ac:dyDescent="0.25">
      <c r="A5" s="3">
        <v>4</v>
      </c>
      <c r="B5" s="6" t="s">
        <v>15</v>
      </c>
      <c r="C5" s="3">
        <v>3</v>
      </c>
      <c r="D5" s="5">
        <v>436</v>
      </c>
      <c r="E5" s="5">
        <v>630</v>
      </c>
      <c r="F5" s="7">
        <f t="shared" si="0"/>
        <v>150</v>
      </c>
      <c r="G5" s="6">
        <f t="shared" si="1"/>
        <v>194</v>
      </c>
      <c r="H5" s="6">
        <f t="shared" si="2"/>
        <v>155200</v>
      </c>
      <c r="I5" s="6">
        <f t="shared" si="3"/>
        <v>7760</v>
      </c>
      <c r="J5" s="6">
        <f t="shared" si="4"/>
        <v>162960</v>
      </c>
    </row>
    <row r="6" spans="1:10" x14ac:dyDescent="0.25">
      <c r="A6" s="3">
        <v>5</v>
      </c>
      <c r="B6" s="6" t="s">
        <v>16</v>
      </c>
      <c r="C6" s="3">
        <v>2</v>
      </c>
      <c r="D6" s="5">
        <v>307</v>
      </c>
      <c r="E6" s="5">
        <v>450</v>
      </c>
      <c r="F6" s="7">
        <f t="shared" si="0"/>
        <v>100</v>
      </c>
      <c r="G6" s="6">
        <f t="shared" si="1"/>
        <v>143</v>
      </c>
      <c r="H6" s="6">
        <f t="shared" si="2"/>
        <v>114400</v>
      </c>
      <c r="I6" s="6">
        <f t="shared" si="3"/>
        <v>5720</v>
      </c>
      <c r="J6" s="6">
        <f t="shared" si="4"/>
        <v>120120</v>
      </c>
    </row>
    <row r="7" spans="1:10" x14ac:dyDescent="0.25">
      <c r="A7" s="3">
        <v>6</v>
      </c>
      <c r="B7" s="6" t="s">
        <v>17</v>
      </c>
      <c r="C7" s="3">
        <v>1</v>
      </c>
      <c r="D7" s="5">
        <v>171</v>
      </c>
      <c r="E7" s="5">
        <v>205</v>
      </c>
      <c r="F7" s="7">
        <f t="shared" si="0"/>
        <v>50</v>
      </c>
      <c r="G7" s="6">
        <f t="shared" si="1"/>
        <v>34</v>
      </c>
      <c r="H7" s="6">
        <f t="shared" si="2"/>
        <v>15300</v>
      </c>
      <c r="I7" s="6">
        <f t="shared" si="3"/>
        <v>765</v>
      </c>
      <c r="J7" s="6">
        <f t="shared" si="4"/>
        <v>16065</v>
      </c>
    </row>
    <row r="8" spans="1:10" x14ac:dyDescent="0.25">
      <c r="A8" s="10" t="s">
        <v>11</v>
      </c>
      <c r="B8" s="10"/>
      <c r="C8" s="10"/>
      <c r="D8" s="10"/>
      <c r="E8" s="10"/>
      <c r="F8" s="10"/>
      <c r="G8" s="6">
        <f>SUM(G2:G7)</f>
        <v>572</v>
      </c>
      <c r="H8" s="6">
        <f t="shared" ref="H8:J8" si="5">SUM(H2:H7)</f>
        <v>375350</v>
      </c>
      <c r="I8" s="6">
        <f t="shared" si="5"/>
        <v>18767.5</v>
      </c>
      <c r="J8" s="6">
        <f t="shared" si="5"/>
        <v>394117.5</v>
      </c>
    </row>
  </sheetData>
  <mergeCells count="1">
    <mergeCell ref="A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ED86-3C2C-46EE-B495-446F97E27477}">
  <dimension ref="A1:J9"/>
  <sheetViews>
    <sheetView tabSelected="1" workbookViewId="0">
      <selection activeCell="I7" sqref="I7"/>
    </sheetView>
  </sheetViews>
  <sheetFormatPr defaultRowHeight="15" x14ac:dyDescent="0.25"/>
  <cols>
    <col min="2" max="2" width="10.140625" bestFit="1" customWidth="1"/>
    <col min="6" max="6" width="15" customWidth="1"/>
    <col min="7" max="7" width="14.7109375" customWidth="1"/>
    <col min="9" max="9" width="14.140625" customWidth="1"/>
  </cols>
  <sheetData>
    <row r="1" spans="1:10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9" t="s">
        <v>19</v>
      </c>
      <c r="B2" s="9" t="s">
        <v>20</v>
      </c>
      <c r="C2" s="9" t="s">
        <v>21</v>
      </c>
      <c r="D2" s="9"/>
      <c r="E2" s="9" t="s">
        <v>0</v>
      </c>
      <c r="F2" s="9" t="s">
        <v>1</v>
      </c>
      <c r="G2" s="9" t="s">
        <v>23</v>
      </c>
      <c r="H2" s="9"/>
      <c r="I2" s="9" t="s">
        <v>22</v>
      </c>
      <c r="J2" s="8"/>
    </row>
    <row r="3" spans="1:10" x14ac:dyDescent="0.25">
      <c r="A3" s="3" t="s">
        <v>24</v>
      </c>
      <c r="B3" s="12">
        <v>14611</v>
      </c>
      <c r="C3" s="3">
        <f>SUMIF($H$3:$H$9,A3,$G$3:$G$9)</f>
        <v>3025</v>
      </c>
      <c r="D3" s="3"/>
      <c r="E3" s="3">
        <v>1</v>
      </c>
      <c r="F3" s="3" t="s">
        <v>30</v>
      </c>
      <c r="G3" s="3">
        <v>2000</v>
      </c>
      <c r="H3" s="3" t="s">
        <v>24</v>
      </c>
      <c r="I3" s="13">
        <f>G3*VLOOKUP($H$3,$A$3:$B$8,2,FALSE)</f>
        <v>29222000</v>
      </c>
      <c r="J3" s="13"/>
    </row>
    <row r="4" spans="1:10" x14ac:dyDescent="0.25">
      <c r="A4" s="3" t="s">
        <v>25</v>
      </c>
      <c r="B4" s="12">
        <v>6346</v>
      </c>
      <c r="C4" s="3">
        <f t="shared" ref="C4:C8" si="0">SUMIF($H$3:$H$9,A4,$G$3:$G$9)</f>
        <v>700</v>
      </c>
      <c r="D4" s="3"/>
      <c r="E4" s="3">
        <v>2</v>
      </c>
      <c r="F4" s="3" t="s">
        <v>31</v>
      </c>
      <c r="G4" s="3">
        <v>600</v>
      </c>
      <c r="H4" s="3" t="s">
        <v>26</v>
      </c>
      <c r="I4" s="13">
        <f t="shared" ref="I4:I7" si="1">G4*VLOOKUP(H4,A4:B9,2,FALSE)</f>
        <v>1135200</v>
      </c>
    </row>
    <row r="5" spans="1:10" x14ac:dyDescent="0.25">
      <c r="A5" s="3" t="s">
        <v>26</v>
      </c>
      <c r="B5" s="12">
        <v>1892</v>
      </c>
      <c r="C5" s="3">
        <f t="shared" si="0"/>
        <v>600</v>
      </c>
      <c r="D5" s="3"/>
      <c r="E5" s="3">
        <v>3</v>
      </c>
      <c r="F5" s="3" t="s">
        <v>32</v>
      </c>
      <c r="G5" s="3">
        <v>800</v>
      </c>
      <c r="H5" s="3" t="s">
        <v>29</v>
      </c>
      <c r="I5" s="13">
        <f t="shared" si="1"/>
        <v>16246400</v>
      </c>
    </row>
    <row r="6" spans="1:10" x14ac:dyDescent="0.25">
      <c r="A6" s="3" t="s">
        <v>27</v>
      </c>
      <c r="B6" s="12">
        <v>7480</v>
      </c>
      <c r="C6" s="3">
        <f t="shared" si="0"/>
        <v>0</v>
      </c>
      <c r="D6" s="3"/>
      <c r="E6" s="3">
        <v>4</v>
      </c>
      <c r="F6" s="3" t="s">
        <v>33</v>
      </c>
      <c r="G6" s="3">
        <v>900</v>
      </c>
      <c r="H6" s="3" t="s">
        <v>24</v>
      </c>
      <c r="I6" s="13">
        <f>G6*VLOOKUP(H6,A3:B8,2,FALSE)</f>
        <v>13149900</v>
      </c>
    </row>
    <row r="7" spans="1:10" x14ac:dyDescent="0.25">
      <c r="A7" s="3" t="s">
        <v>28</v>
      </c>
      <c r="B7" s="12">
        <v>120</v>
      </c>
      <c r="C7" s="3">
        <f t="shared" si="0"/>
        <v>50</v>
      </c>
      <c r="D7" s="3"/>
      <c r="E7" s="3">
        <v>5</v>
      </c>
      <c r="F7" s="3" t="s">
        <v>34</v>
      </c>
      <c r="G7" s="3">
        <v>50</v>
      </c>
      <c r="H7" s="3" t="s">
        <v>28</v>
      </c>
      <c r="I7" s="13">
        <f t="shared" si="1"/>
        <v>6000</v>
      </c>
    </row>
    <row r="8" spans="1:10" x14ac:dyDescent="0.25">
      <c r="A8" s="3" t="s">
        <v>29</v>
      </c>
      <c r="B8" s="12">
        <v>20308</v>
      </c>
      <c r="C8" s="3">
        <f t="shared" si="0"/>
        <v>800</v>
      </c>
      <c r="D8" s="3"/>
      <c r="E8" s="3">
        <v>6</v>
      </c>
      <c r="F8" s="3" t="s">
        <v>35</v>
      </c>
      <c r="G8" s="3">
        <v>700</v>
      </c>
      <c r="H8" s="3" t="s">
        <v>25</v>
      </c>
      <c r="I8" s="13">
        <f>G8*VLOOKUP(H8,A3:B8,2,FALSE)</f>
        <v>4442200</v>
      </c>
    </row>
    <row r="9" spans="1:10" x14ac:dyDescent="0.25">
      <c r="A9" s="3"/>
      <c r="B9" s="3"/>
      <c r="C9" s="3"/>
      <c r="D9" s="3"/>
      <c r="E9" s="3">
        <v>7</v>
      </c>
      <c r="F9" s="3" t="s">
        <v>36</v>
      </c>
      <c r="G9" s="3">
        <v>125</v>
      </c>
      <c r="H9" s="3" t="s">
        <v>24</v>
      </c>
      <c r="I9" s="13">
        <f>G9*VLOOKUP(H9,A3:B8,2,FALSE)</f>
        <v>1826375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Aptech Student</dc:creator>
  <cp:lastModifiedBy>Aptech Student</cp:lastModifiedBy>
  <dcterms:created xsi:type="dcterms:W3CDTF">2023-08-18T11:21:33Z</dcterms:created>
  <dcterms:modified xsi:type="dcterms:W3CDTF">2023-08-18T12:45:46Z</dcterms:modified>
</cp:coreProperties>
</file>