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adeng/Documents/Master of Business Analytics/320146 Data Visualisation and Visual Analytics/Assignment 1/"/>
    </mc:Choice>
  </mc:AlternateContent>
  <xr:revisionPtr revIDLastSave="0" documentId="13_ncr:1_{E1A0E4B1-9769-DF43-AEB3-F9A544F356E2}" xr6:coauthVersionLast="47" xr6:coauthVersionMax="47" xr10:uidLastSave="{00000000-0000-0000-0000-000000000000}"/>
  <bookViews>
    <workbookView xWindow="0" yWindow="0" windowWidth="28800" windowHeight="18000" firstSheet="3" activeTab="5" xr2:uid="{E8F3BAAD-46B1-4096-8E11-1606D93704D7}"/>
  </bookViews>
  <sheets>
    <sheet name="dataset-keep" sheetId="1" r:id="rId1"/>
    <sheet name="Data Summary" sheetId="2" r:id="rId2"/>
    <sheet name="Property Price" sheetId="13" r:id="rId3"/>
    <sheet name="Supply VS Demand" sheetId="3" r:id="rId4"/>
    <sheet name="Property affordability" sheetId="5" r:id="rId5"/>
    <sheet name="Finance" sheetId="6" r:id="rId6"/>
    <sheet name="Population &amp; Family Info " sheetId="7" r:id="rId7"/>
    <sheet name="Ownership &amp; Household Info" sheetId="8" r:id="rId8"/>
    <sheet name="Workforce" sheetId="9" r:id="rId9"/>
    <sheet name="Dwelling Status" sheetId="4" r:id="rId10"/>
    <sheet name="Price Elasticity of S&amp;D" sheetId="11" r:id="rId11"/>
    <sheet name="Gross Rental Yield 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A19" i="7"/>
  <c r="B19" i="7"/>
  <c r="C19" i="7"/>
  <c r="D19" i="7"/>
  <c r="A20" i="7"/>
  <c r="B20" i="7"/>
  <c r="C20" i="7"/>
  <c r="D20" i="7"/>
  <c r="A21" i="7"/>
  <c r="B21" i="7"/>
  <c r="C21" i="7"/>
  <c r="D21" i="7"/>
  <c r="B18" i="7"/>
  <c r="C18" i="7"/>
  <c r="D18" i="7"/>
  <c r="A18" i="7"/>
  <c r="C11" i="4"/>
  <c r="B12" i="4"/>
  <c r="B4" i="4"/>
  <c r="C4" i="4"/>
  <c r="D4" i="4"/>
  <c r="A4" i="4"/>
  <c r="B3" i="4"/>
  <c r="C3" i="4"/>
  <c r="D3" i="4"/>
  <c r="A3" i="4"/>
  <c r="B7" i="8"/>
  <c r="C7" i="8"/>
  <c r="D7" i="8"/>
  <c r="A7" i="8"/>
  <c r="D6" i="9"/>
  <c r="C6" i="9"/>
  <c r="D5" i="9"/>
  <c r="C5" i="9"/>
  <c r="D17" i="7"/>
  <c r="C17" i="7"/>
  <c r="D11" i="7"/>
  <c r="C11" i="7"/>
  <c r="D8" i="7"/>
  <c r="C8" i="7"/>
  <c r="D6" i="7"/>
  <c r="C6" i="7"/>
  <c r="D5" i="7"/>
  <c r="C5" i="7"/>
  <c r="C11" i="6"/>
  <c r="C10" i="6"/>
  <c r="C5" i="13"/>
  <c r="B7" i="13"/>
  <c r="C7" i="13"/>
  <c r="C8" i="13" s="1"/>
  <c r="D7" i="13"/>
  <c r="D8" i="13" s="1"/>
  <c r="A7" i="13"/>
  <c r="B5" i="12"/>
  <c r="B6" i="12" s="1"/>
  <c r="C5" i="12"/>
  <c r="C6" i="12" s="1"/>
  <c r="D5" i="12"/>
  <c r="D6" i="12" s="1"/>
  <c r="A5" i="12"/>
  <c r="B4" i="12"/>
  <c r="C4" i="12"/>
  <c r="D4" i="12"/>
  <c r="A4" i="12"/>
  <c r="B3" i="12"/>
  <c r="C3" i="12"/>
  <c r="D3" i="12"/>
  <c r="A3" i="12"/>
  <c r="B11" i="11"/>
  <c r="C11" i="11"/>
  <c r="D11" i="11"/>
  <c r="A11" i="11"/>
  <c r="B10" i="11"/>
  <c r="C10" i="11"/>
  <c r="D10" i="11"/>
  <c r="A10" i="11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A15" i="4"/>
  <c r="A16" i="4"/>
  <c r="A17" i="4"/>
  <c r="A18" i="4"/>
  <c r="A14" i="4"/>
  <c r="B8" i="4"/>
  <c r="C8" i="4"/>
  <c r="D8" i="4"/>
  <c r="B9" i="4"/>
  <c r="C9" i="4"/>
  <c r="D9" i="4"/>
  <c r="B10" i="4"/>
  <c r="C10" i="4"/>
  <c r="C13" i="4" s="1"/>
  <c r="D10" i="4"/>
  <c r="A8" i="4"/>
  <c r="B6" i="4"/>
  <c r="C6" i="4"/>
  <c r="D6" i="4"/>
  <c r="B7" i="4"/>
  <c r="C7" i="4"/>
  <c r="D7" i="4"/>
  <c r="A7" i="4"/>
  <c r="A6" i="4"/>
  <c r="B5" i="4"/>
  <c r="B13" i="4" s="1"/>
  <c r="C5" i="4"/>
  <c r="C12" i="4" s="1"/>
  <c r="D5" i="4"/>
  <c r="D23" i="4" s="1"/>
  <c r="A5" i="4"/>
  <c r="B12" i="9"/>
  <c r="C12" i="9"/>
  <c r="D12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A8" i="9"/>
  <c r="A9" i="9"/>
  <c r="A10" i="9"/>
  <c r="A11" i="9"/>
  <c r="A12" i="9"/>
  <c r="A7" i="9"/>
  <c r="B4" i="9"/>
  <c r="C4" i="9"/>
  <c r="D4" i="9"/>
  <c r="A4" i="9"/>
  <c r="B3" i="9"/>
  <c r="C3" i="9"/>
  <c r="D3" i="9"/>
  <c r="A3" i="9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A9" i="8"/>
  <c r="A10" i="8"/>
  <c r="A11" i="8"/>
  <c r="A12" i="8"/>
  <c r="A13" i="8"/>
  <c r="A8" i="8"/>
  <c r="B4" i="8"/>
  <c r="C4" i="8"/>
  <c r="C6" i="8" s="1"/>
  <c r="D4" i="8"/>
  <c r="D6" i="8" s="1"/>
  <c r="A4" i="8"/>
  <c r="B3" i="8"/>
  <c r="C3" i="8"/>
  <c r="C5" i="8" s="1"/>
  <c r="D3" i="8"/>
  <c r="D5" i="8" s="1"/>
  <c r="A3" i="8"/>
  <c r="A3" i="13"/>
  <c r="A4" i="13"/>
  <c r="A11" i="3"/>
  <c r="A12" i="3"/>
  <c r="A3" i="3"/>
  <c r="A4" i="3"/>
  <c r="A5" i="3"/>
  <c r="A9" i="5"/>
  <c r="A7" i="5"/>
  <c r="A3" i="5"/>
  <c r="A4" i="5"/>
  <c r="A5" i="5"/>
  <c r="A13" i="6"/>
  <c r="A14" i="6"/>
  <c r="A15" i="6"/>
  <c r="A16" i="6"/>
  <c r="A17" i="6"/>
  <c r="A18" i="6"/>
  <c r="A7" i="6"/>
  <c r="A8" i="6"/>
  <c r="A9" i="6"/>
  <c r="A3" i="6"/>
  <c r="A4" i="6"/>
  <c r="B16" i="7"/>
  <c r="C16" i="7"/>
  <c r="D16" i="7"/>
  <c r="A16" i="7"/>
  <c r="B13" i="7"/>
  <c r="C13" i="7"/>
  <c r="D13" i="7"/>
  <c r="B14" i="7"/>
  <c r="C14" i="7"/>
  <c r="D14" i="7"/>
  <c r="B15" i="7"/>
  <c r="C15" i="7"/>
  <c r="D15" i="7"/>
  <c r="B12" i="7"/>
  <c r="C12" i="7"/>
  <c r="D12" i="7"/>
  <c r="A13" i="7"/>
  <c r="A14" i="7"/>
  <c r="A15" i="7"/>
  <c r="A12" i="7"/>
  <c r="A7" i="7"/>
  <c r="A4" i="7"/>
  <c r="A3" i="7"/>
  <c r="A10" i="7"/>
  <c r="A9" i="7"/>
  <c r="C10" i="7"/>
  <c r="D10" i="7"/>
  <c r="B10" i="7"/>
  <c r="C9" i="7"/>
  <c r="D9" i="7"/>
  <c r="B9" i="7"/>
  <c r="C7" i="7"/>
  <c r="D7" i="7"/>
  <c r="B7" i="7"/>
  <c r="C4" i="7"/>
  <c r="D4" i="7"/>
  <c r="B4" i="7"/>
  <c r="C3" i="7"/>
  <c r="D3" i="7"/>
  <c r="B3" i="7"/>
  <c r="C18" i="6"/>
  <c r="D18" i="6"/>
  <c r="C17" i="6"/>
  <c r="D17" i="6"/>
  <c r="C16" i="6"/>
  <c r="D16" i="6"/>
  <c r="B16" i="6"/>
  <c r="B17" i="6"/>
  <c r="B18" i="6"/>
  <c r="C15" i="6"/>
  <c r="D15" i="6"/>
  <c r="B15" i="6"/>
  <c r="C14" i="6"/>
  <c r="D14" i="6"/>
  <c r="B14" i="6"/>
  <c r="C13" i="6"/>
  <c r="D13" i="6"/>
  <c r="B13" i="6"/>
  <c r="C9" i="6"/>
  <c r="C12" i="6" s="1"/>
  <c r="D9" i="6"/>
  <c r="D12" i="6" s="1"/>
  <c r="C8" i="6"/>
  <c r="D8" i="6"/>
  <c r="D11" i="6" s="1"/>
  <c r="B8" i="6"/>
  <c r="B9" i="6"/>
  <c r="C7" i="6"/>
  <c r="D7" i="6"/>
  <c r="D10" i="6" s="1"/>
  <c r="B7" i="6"/>
  <c r="C4" i="6"/>
  <c r="C6" i="6" s="1"/>
  <c r="D4" i="6"/>
  <c r="D6" i="6" s="1"/>
  <c r="B4" i="6"/>
  <c r="C3" i="6"/>
  <c r="C5" i="6" s="1"/>
  <c r="D3" i="6"/>
  <c r="D5" i="6" s="1"/>
  <c r="B3" i="6"/>
  <c r="C9" i="5"/>
  <c r="C10" i="5" s="1"/>
  <c r="D9" i="5"/>
  <c r="D10" i="5" s="1"/>
  <c r="B9" i="5"/>
  <c r="B10" i="5" s="1"/>
  <c r="C7" i="5"/>
  <c r="C8" i="5" s="1"/>
  <c r="D7" i="5"/>
  <c r="D8" i="5" s="1"/>
  <c r="D12" i="5" s="1"/>
  <c r="B7" i="5"/>
  <c r="B8" i="5" s="1"/>
  <c r="C5" i="5"/>
  <c r="C6" i="5" s="1"/>
  <c r="D5" i="5"/>
  <c r="D6" i="5" s="1"/>
  <c r="B5" i="5"/>
  <c r="B6" i="5" s="1"/>
  <c r="C4" i="5"/>
  <c r="D4" i="5"/>
  <c r="D16" i="5" s="1"/>
  <c r="B4" i="5"/>
  <c r="C3" i="5"/>
  <c r="C11" i="5" s="1"/>
  <c r="D3" i="5"/>
  <c r="B3" i="5"/>
  <c r="C12" i="3"/>
  <c r="D12" i="3"/>
  <c r="B12" i="3"/>
  <c r="C11" i="3"/>
  <c r="D11" i="3"/>
  <c r="B11" i="3"/>
  <c r="D4" i="13"/>
  <c r="D6" i="13" s="1"/>
  <c r="C4" i="13"/>
  <c r="C6" i="13" s="1"/>
  <c r="B4" i="13"/>
  <c r="C3" i="13"/>
  <c r="D3" i="13"/>
  <c r="D5" i="13" s="1"/>
  <c r="B3" i="13"/>
  <c r="D5" i="11"/>
  <c r="C5" i="11"/>
  <c r="B5" i="11"/>
  <c r="A5" i="11"/>
  <c r="D4" i="11"/>
  <c r="C4" i="11"/>
  <c r="B4" i="11"/>
  <c r="B6" i="11" s="1"/>
  <c r="A4" i="11"/>
  <c r="D3" i="11"/>
  <c r="C3" i="11"/>
  <c r="C8" i="11" s="1"/>
  <c r="B3" i="11"/>
  <c r="B8" i="11" s="1"/>
  <c r="A3" i="11"/>
  <c r="D2" i="11"/>
  <c r="D13" i="11" s="1"/>
  <c r="C2" i="11"/>
  <c r="C13" i="11" s="1"/>
  <c r="B2" i="11"/>
  <c r="D2" i="4"/>
  <c r="C2" i="4"/>
  <c r="B2" i="4"/>
  <c r="A9" i="4"/>
  <c r="A10" i="4"/>
  <c r="D21" i="4"/>
  <c r="C5" i="3"/>
  <c r="D5" i="3"/>
  <c r="B5" i="3"/>
  <c r="C4" i="3"/>
  <c r="C6" i="3" s="1"/>
  <c r="C8" i="3" s="1"/>
  <c r="D4" i="3"/>
  <c r="D6" i="3" s="1"/>
  <c r="B4" i="3"/>
  <c r="B6" i="3" s="1"/>
  <c r="C3" i="3"/>
  <c r="D3" i="3"/>
  <c r="B3" i="3"/>
  <c r="C2" i="3"/>
  <c r="D2" i="3"/>
  <c r="B2" i="3"/>
  <c r="B15" i="1"/>
  <c r="B8" i="1"/>
  <c r="C15" i="1"/>
  <c r="C8" i="1"/>
  <c r="D15" i="1"/>
  <c r="D8" i="1"/>
  <c r="C12" i="11" l="1"/>
  <c r="C9" i="11"/>
  <c r="D8" i="3"/>
  <c r="D13" i="3"/>
  <c r="D20" i="4"/>
  <c r="B11" i="4"/>
  <c r="D13" i="4"/>
  <c r="D11" i="4"/>
  <c r="D12" i="4"/>
  <c r="C14" i="3"/>
  <c r="D8" i="12"/>
  <c r="D7" i="12"/>
  <c r="C8" i="12"/>
  <c r="C7" i="12"/>
  <c r="B7" i="12"/>
  <c r="B8" i="12"/>
  <c r="D8" i="11"/>
  <c r="C22" i="4"/>
  <c r="D19" i="4"/>
  <c r="C19" i="4"/>
  <c r="B23" i="4"/>
  <c r="C12" i="5"/>
  <c r="B16" i="5"/>
  <c r="B14" i="5"/>
  <c r="D11" i="5"/>
  <c r="C16" i="5"/>
  <c r="B15" i="5"/>
  <c r="B12" i="5"/>
  <c r="B13" i="5"/>
  <c r="B7" i="3"/>
  <c r="C13" i="3"/>
  <c r="D14" i="3"/>
  <c r="B11" i="5"/>
  <c r="D13" i="5"/>
  <c r="C13" i="5"/>
  <c r="D14" i="5"/>
  <c r="D15" i="5"/>
  <c r="C15" i="5"/>
  <c r="C14" i="5"/>
  <c r="B22" i="4"/>
  <c r="B19" i="4"/>
  <c r="B21" i="4"/>
  <c r="C23" i="4"/>
  <c r="C20" i="4"/>
  <c r="B20" i="4"/>
  <c r="D22" i="4"/>
  <c r="C21" i="4"/>
  <c r="C7" i="3"/>
  <c r="C9" i="3" s="1"/>
  <c r="D7" i="3"/>
  <c r="D12" i="11" l="1"/>
  <c r="D9" i="11"/>
  <c r="D9" i="3"/>
  <c r="C10" i="3"/>
  <c r="D10" i="3"/>
  <c r="C15" i="11" l="1"/>
  <c r="C14" i="11"/>
  <c r="D15" i="11"/>
  <c r="D14" i="11"/>
  <c r="C6" i="11"/>
  <c r="C7" i="11"/>
  <c r="C16" i="11"/>
  <c r="C17" i="11"/>
  <c r="D6" i="11"/>
  <c r="D7" i="11"/>
  <c r="D16" i="11"/>
  <c r="D17" i="11"/>
</calcChain>
</file>

<file path=xl/sharedStrings.xml><?xml version="1.0" encoding="utf-8"?>
<sst xmlns="http://schemas.openxmlformats.org/spreadsheetml/2006/main" count="285" uniqueCount="113">
  <si>
    <t>Y2011</t>
  </si>
  <si>
    <t>Y2016</t>
  </si>
  <si>
    <t>Y2021</t>
  </si>
  <si>
    <t>Location</t>
  </si>
  <si>
    <t>Time</t>
  </si>
  <si>
    <t>MedianHousePrice</t>
  </si>
  <si>
    <t>MedianUnitPrice</t>
  </si>
  <si>
    <t>MedianPersonalWeeklyIncome</t>
  </si>
  <si>
    <t>MedianFamilyWeeklyIncome</t>
  </si>
  <si>
    <t>MedianHouseholdWeeIklyIncome</t>
  </si>
  <si>
    <t>MedianMortgageWeeklyPayment</t>
  </si>
  <si>
    <t>MedianWeeklyRent</t>
  </si>
  <si>
    <t>Population</t>
  </si>
  <si>
    <t>MedianAge</t>
  </si>
  <si>
    <t>Families</t>
  </si>
  <si>
    <t>TotalPrivateDwelling</t>
  </si>
  <si>
    <t>Married(%)</t>
  </si>
  <si>
    <t>Separated+Divorced(%)</t>
  </si>
  <si>
    <t>Widowed(%)</t>
  </si>
  <si>
    <t>NeverMarried(%)</t>
  </si>
  <si>
    <t>BirthInAustralia(%)</t>
  </si>
  <si>
    <t>Worked full-time(%)</t>
  </si>
  <si>
    <t>Worked part-time(%)</t>
  </si>
  <si>
    <t>Unemployment(%)</t>
  </si>
  <si>
    <t>PeopleTravelledToWorkByPublicTransport(%)</t>
  </si>
  <si>
    <t>PeopleTravelledToWorkByCar(%)</t>
  </si>
  <si>
    <t>AverageMotorVehiclesPerDwelling</t>
  </si>
  <si>
    <t>CoupleFamilyNoChidren(%)</t>
  </si>
  <si>
    <t>CoupleFamilyHasChidren(%)</t>
  </si>
  <si>
    <t>OneParentFamily(%)</t>
  </si>
  <si>
    <t>OtherFamily(%)</t>
  </si>
  <si>
    <t>OccupiedDwellings(%)</t>
  </si>
  <si>
    <t>UnoccupiedDwelling(%)</t>
  </si>
  <si>
    <t>SeparateHouse(dwellings%)</t>
  </si>
  <si>
    <t>SemiDetached(dwellings%)</t>
  </si>
  <si>
    <t>FlatUnitApartment(dwellings%)</t>
  </si>
  <si>
    <t>0xBedroom(%)</t>
  </si>
  <si>
    <t>1xBedroom(%)</t>
  </si>
  <si>
    <t>2xBedroom(%)</t>
  </si>
  <si>
    <t>3xBedroom(%)</t>
  </si>
  <si>
    <t>4xBedroom+(%)</t>
  </si>
  <si>
    <t>AverageNumberBedroomsPerDwelling</t>
  </si>
  <si>
    <t>AverageNumberPeoplePerHousehold</t>
  </si>
  <si>
    <t>FullyOwned(%)</t>
  </si>
  <si>
    <t>OwnedWithMortgage(%)</t>
  </si>
  <si>
    <t>Rented(%)</t>
  </si>
  <si>
    <t>FamilyHouseHolds(%)</t>
  </si>
  <si>
    <t>SinglePersonHouseHolds(%)</t>
  </si>
  <si>
    <t>GroupHouseHold(%)</t>
  </si>
  <si>
    <t>LessThan$650WeeklyIncome(%)</t>
  </si>
  <si>
    <t>MoreThan$3000WeeklyIncome(%)</t>
  </si>
  <si>
    <t>HouseholdsRentPayments&lt;30%Income (%)</t>
  </si>
  <si>
    <t>HouseholdsRentPayments&gt;30%Income(%)</t>
  </si>
  <si>
    <t>HouseholdsMortgageRepayments&lt;30%Income(%)</t>
  </si>
  <si>
    <t>HouseholdsMortgageRepayments&gt;30%Income(%)</t>
  </si>
  <si>
    <t>Macquarie Fields</t>
  </si>
  <si>
    <t xml:space="preserve">Data Categories </t>
  </si>
  <si>
    <t>#</t>
  </si>
  <si>
    <t>Quantitative (ratio-scale)</t>
  </si>
  <si>
    <t xml:space="preserve">Data type </t>
  </si>
  <si>
    <t>4xBedroom(%)</t>
  </si>
  <si>
    <t>Demand</t>
  </si>
  <si>
    <t>Supply</t>
  </si>
  <si>
    <t>Ratio</t>
  </si>
  <si>
    <t>0xBedroom(NumberOfDwelling)</t>
  </si>
  <si>
    <t>1xBedroom(NumberOfDwelling)</t>
  </si>
  <si>
    <t>2xBedroom(NumberOfDwelling)</t>
  </si>
  <si>
    <t>3xBedroom(NumberOfDwelling)</t>
  </si>
  <si>
    <t>4xBedroom(NumberOfDwelling)</t>
  </si>
  <si>
    <t>MedianPersonalAnnualIncome</t>
  </si>
  <si>
    <t>MedianFamilyAnnualIncome</t>
  </si>
  <si>
    <t>Affordability-House(Personal)</t>
  </si>
  <si>
    <t>Affordability-Unit(Personal)</t>
  </si>
  <si>
    <t>Affordability-House(Family)</t>
  </si>
  <si>
    <t>Affordability-Unit(Family)</t>
  </si>
  <si>
    <t>MedianHouseholdAnnualIncome</t>
  </si>
  <si>
    <t>Affordability-House(Household)</t>
  </si>
  <si>
    <t>Affordability-Unit(Household)</t>
  </si>
  <si>
    <t>Hosue Price Change</t>
  </si>
  <si>
    <t>Unit Price Change</t>
  </si>
  <si>
    <t>PersonalWeeklyIncomeChange</t>
  </si>
  <si>
    <t>FamilyWeeklyIncomeChange</t>
  </si>
  <si>
    <t>HouseholdWeeklyIncomeChange</t>
  </si>
  <si>
    <t>Population Change</t>
  </si>
  <si>
    <t>Families Change</t>
  </si>
  <si>
    <t xml:space="preserve">BirthInAustralia(%) Change </t>
  </si>
  <si>
    <t>Supply Change</t>
  </si>
  <si>
    <t>Demand Change</t>
  </si>
  <si>
    <t>Price Elasticity of Demand-House</t>
  </si>
  <si>
    <t>Price Elasticity of Demand-Unit</t>
  </si>
  <si>
    <t>Annual Rent Income</t>
  </si>
  <si>
    <t>Gross Rental Yield-House</t>
  </si>
  <si>
    <t>Gross Rental Yield-Unit</t>
  </si>
  <si>
    <t>SeparateHouse(Number of Dwellings)</t>
  </si>
  <si>
    <t>SemiDetached(Number of Dwellings)</t>
  </si>
  <si>
    <t>FlatUnitApartment(Number of Dwellings)</t>
  </si>
  <si>
    <t>Price Elasticity of Supply-House</t>
  </si>
  <si>
    <t>Price Elasticity of Supply-Unit</t>
  </si>
  <si>
    <t>TotalPrivateDwellingChange</t>
  </si>
  <si>
    <t xml:space="preserve">Dollars </t>
  </si>
  <si>
    <t>Number</t>
  </si>
  <si>
    <t>Percentage</t>
  </si>
  <si>
    <t xml:space="preserve">Number </t>
  </si>
  <si>
    <t>Property Median Price</t>
  </si>
  <si>
    <t>Type Of Dwellings</t>
  </si>
  <si>
    <t>Ownership Status</t>
  </si>
  <si>
    <t>Financial Status Of The Household/Personal and Family</t>
  </si>
  <si>
    <t>Suburb Population And Marriage Status</t>
  </si>
  <si>
    <t>(Un)Employment Status</t>
  </si>
  <si>
    <t>Family Information</t>
  </si>
  <si>
    <t>Ways To Commute To Work</t>
  </si>
  <si>
    <t>Data Name</t>
  </si>
  <si>
    <t>Data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</si>
</sst>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  <numFmt numFmtId="166" formatCode="#,##0.0"/>
    <numFmt numFmtId="167" formatCode="_(* #,##0.0_);_(* \(#,##0.0\);_(* &quot;-&quot;??_);_(@_)"/>
    <numFmt numFmtId="168" formatCode="_(* #,##0_);_(* \(#,##0\);_(* &quot;-&quot;??_);_(@_)"/>
    <numFmt numFmtId="169" formatCode="#,##0.000"/>
    <numFmt numFmtId="170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EC8E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vertical="center"/>
    </xf>
    <xf numFmtId="164" fontId="2" fillId="4" borderId="1" xfId="0" applyNumberFormat="1" applyFont="1" applyFill="1" applyBorder="1" applyAlignment="1">
      <alignment vertical="center"/>
    </xf>
    <xf numFmtId="3" fontId="2" fillId="5" borderId="1" xfId="0" applyNumberFormat="1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vertical="center"/>
    </xf>
    <xf numFmtId="165" fontId="2" fillId="6" borderId="1" xfId="0" applyNumberFormat="1" applyFont="1" applyFill="1" applyBorder="1" applyAlignment="1">
      <alignment vertical="center"/>
    </xf>
    <xf numFmtId="165" fontId="2" fillId="7" borderId="1" xfId="0" applyNumberFormat="1" applyFont="1" applyFill="1" applyBorder="1" applyAlignment="1">
      <alignment vertical="center"/>
    </xf>
    <xf numFmtId="165" fontId="1" fillId="8" borderId="1" xfId="0" applyNumberFormat="1" applyFont="1" applyFill="1" applyBorder="1" applyAlignment="1">
      <alignment vertical="center"/>
    </xf>
    <xf numFmtId="165" fontId="2" fillId="9" borderId="1" xfId="0" applyNumberFormat="1" applyFont="1" applyFill="1" applyBorder="1" applyAlignment="1">
      <alignment vertical="center"/>
    </xf>
    <xf numFmtId="166" fontId="2" fillId="9" borderId="1" xfId="0" applyNumberFormat="1" applyFont="1" applyFill="1" applyBorder="1" applyAlignment="1">
      <alignment vertical="center"/>
    </xf>
    <xf numFmtId="165" fontId="2" fillId="5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 applyAlignment="1">
      <alignment vertical="center"/>
    </xf>
    <xf numFmtId="165" fontId="1" fillId="10" borderId="1" xfId="0" applyNumberFormat="1" applyFont="1" applyFill="1" applyBorder="1" applyAlignment="1">
      <alignment vertical="center"/>
    </xf>
    <xf numFmtId="166" fontId="2" fillId="11" borderId="1" xfId="0" applyNumberFormat="1" applyFont="1" applyFill="1" applyBorder="1" applyAlignment="1">
      <alignment vertical="center"/>
    </xf>
    <xf numFmtId="165" fontId="1" fillId="12" borderId="1" xfId="0" applyNumberFormat="1" applyFont="1" applyFill="1" applyBorder="1" applyAlignment="1">
      <alignment vertical="center"/>
    </xf>
    <xf numFmtId="165" fontId="2" fillId="13" borderId="1" xfId="0" applyNumberFormat="1" applyFont="1" applyFill="1" applyBorder="1" applyAlignment="1">
      <alignment vertical="center"/>
    </xf>
    <xf numFmtId="165" fontId="2" fillId="14" borderId="1" xfId="0" applyNumberFormat="1" applyFont="1" applyFill="1" applyBorder="1" applyAlignment="1">
      <alignment vertical="center"/>
    </xf>
    <xf numFmtId="0" fontId="2" fillId="0" borderId="0" xfId="0" applyFont="1"/>
    <xf numFmtId="166" fontId="2" fillId="5" borderId="1" xfId="0" applyNumberFormat="1" applyFont="1" applyFill="1" applyBorder="1" applyAlignment="1">
      <alignment vertical="center"/>
    </xf>
    <xf numFmtId="3" fontId="2" fillId="6" borderId="1" xfId="0" applyNumberFormat="1" applyFont="1" applyFill="1" applyBorder="1" applyAlignment="1">
      <alignment vertical="center"/>
    </xf>
    <xf numFmtId="0" fontId="1" fillId="12" borderId="1" xfId="0" applyFont="1" applyFill="1" applyBorder="1"/>
    <xf numFmtId="165" fontId="1" fillId="9" borderId="1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9" fontId="0" fillId="0" borderId="0" xfId="3" applyFont="1"/>
    <xf numFmtId="10" fontId="0" fillId="0" borderId="0" xfId="3" applyNumberFormat="1" applyFont="1"/>
    <xf numFmtId="164" fontId="2" fillId="15" borderId="1" xfId="0" applyNumberFormat="1" applyFont="1" applyFill="1" applyBorder="1" applyAlignment="1">
      <alignment vertical="center"/>
    </xf>
    <xf numFmtId="164" fontId="2" fillId="6" borderId="1" xfId="0" applyNumberFormat="1" applyFont="1" applyFill="1" applyBorder="1" applyAlignment="1">
      <alignment vertical="center"/>
    </xf>
    <xf numFmtId="164" fontId="2" fillId="16" borderId="1" xfId="0" applyNumberFormat="1" applyFont="1" applyFill="1" applyBorder="1" applyAlignment="1">
      <alignment vertical="center"/>
    </xf>
    <xf numFmtId="43" fontId="2" fillId="16" borderId="1" xfId="1" applyFont="1" applyFill="1" applyBorder="1" applyAlignment="1">
      <alignment vertical="center"/>
    </xf>
    <xf numFmtId="43" fontId="2" fillId="15" borderId="1" xfId="1" applyFont="1" applyFill="1" applyBorder="1" applyAlignment="1">
      <alignment vertical="center"/>
    </xf>
    <xf numFmtId="164" fontId="2" fillId="5" borderId="1" xfId="0" applyNumberFormat="1" applyFont="1" applyFill="1" applyBorder="1" applyAlignment="1">
      <alignment vertical="center"/>
    </xf>
    <xf numFmtId="43" fontId="2" fillId="5" borderId="1" xfId="1" applyFont="1" applyFill="1" applyBorder="1" applyAlignment="1">
      <alignment vertical="center"/>
    </xf>
    <xf numFmtId="164" fontId="2" fillId="9" borderId="1" xfId="0" applyNumberFormat="1" applyFont="1" applyFill="1" applyBorder="1" applyAlignment="1">
      <alignment vertical="center"/>
    </xf>
    <xf numFmtId="9" fontId="2" fillId="9" borderId="1" xfId="1" applyNumberFormat="1" applyFont="1" applyFill="1" applyBorder="1" applyAlignment="1">
      <alignment vertical="center"/>
    </xf>
    <xf numFmtId="9" fontId="2" fillId="9" borderId="1" xfId="3" applyFont="1" applyFill="1" applyBorder="1" applyAlignment="1">
      <alignment vertical="center"/>
    </xf>
    <xf numFmtId="165" fontId="2" fillId="9" borderId="1" xfId="3" applyNumberFormat="1" applyFont="1" applyFill="1" applyBorder="1" applyAlignment="1">
      <alignment vertical="center"/>
    </xf>
    <xf numFmtId="10" fontId="2" fillId="9" borderId="1" xfId="3" applyNumberFormat="1" applyFont="1" applyFill="1" applyBorder="1" applyAlignment="1">
      <alignment vertical="center"/>
    </xf>
    <xf numFmtId="167" fontId="2" fillId="9" borderId="1" xfId="1" applyNumberFormat="1" applyFont="1" applyFill="1" applyBorder="1" applyAlignment="1">
      <alignment vertical="center"/>
    </xf>
    <xf numFmtId="168" fontId="2" fillId="9" borderId="1" xfId="1" applyNumberFormat="1" applyFont="1" applyFill="1" applyBorder="1" applyAlignment="1">
      <alignment vertical="center"/>
    </xf>
    <xf numFmtId="0" fontId="0" fillId="9" borderId="0" xfId="0" applyFill="1"/>
    <xf numFmtId="169" fontId="2" fillId="9" borderId="1" xfId="0" applyNumberFormat="1" applyFont="1" applyFill="1" applyBorder="1" applyAlignment="1">
      <alignment vertical="center"/>
    </xf>
    <xf numFmtId="166" fontId="2" fillId="12" borderId="1" xfId="0" applyNumberFormat="1" applyFont="1" applyFill="1" applyBorder="1" applyAlignment="1">
      <alignment vertical="center"/>
    </xf>
    <xf numFmtId="9" fontId="2" fillId="12" borderId="1" xfId="3" applyFont="1" applyFill="1" applyBorder="1" applyAlignment="1">
      <alignment vertical="center"/>
    </xf>
    <xf numFmtId="9" fontId="2" fillId="6" borderId="1" xfId="3" applyFont="1" applyFill="1" applyBorder="1" applyAlignment="1">
      <alignment vertical="center"/>
    </xf>
    <xf numFmtId="164" fontId="2" fillId="17" borderId="1" xfId="0" applyNumberFormat="1" applyFont="1" applyFill="1" applyBorder="1" applyAlignment="1">
      <alignment vertical="center"/>
    </xf>
    <xf numFmtId="9" fontId="2" fillId="17" borderId="1" xfId="3" applyFont="1" applyFill="1" applyBorder="1" applyAlignment="1">
      <alignment vertical="center"/>
    </xf>
    <xf numFmtId="10" fontId="2" fillId="17" borderId="1" xfId="3" applyNumberFormat="1" applyFont="1" applyFill="1" applyBorder="1" applyAlignment="1">
      <alignment vertical="center"/>
    </xf>
    <xf numFmtId="164" fontId="2" fillId="12" borderId="1" xfId="0" applyNumberFormat="1" applyFont="1" applyFill="1" applyBorder="1" applyAlignment="1">
      <alignment vertical="center"/>
    </xf>
    <xf numFmtId="165" fontId="2" fillId="12" borderId="1" xfId="3" applyNumberFormat="1" applyFont="1" applyFill="1" applyBorder="1" applyAlignment="1">
      <alignment vertical="center"/>
    </xf>
    <xf numFmtId="10" fontId="2" fillId="12" borderId="1" xfId="3" applyNumberFormat="1" applyFont="1" applyFill="1" applyBorder="1" applyAlignment="1">
      <alignment vertical="center"/>
    </xf>
    <xf numFmtId="9" fontId="2" fillId="5" borderId="1" xfId="3" applyFont="1" applyFill="1" applyBorder="1" applyAlignment="1">
      <alignment vertical="center"/>
    </xf>
    <xf numFmtId="170" fontId="2" fillId="3" borderId="1" xfId="2" applyNumberFormat="1" applyFont="1" applyFill="1" applyBorder="1" applyAlignment="1">
      <alignment vertical="center"/>
    </xf>
    <xf numFmtId="168" fontId="1" fillId="9" borderId="1" xfId="1" applyNumberFormat="1" applyFont="1" applyFill="1" applyBorder="1" applyAlignment="1">
      <alignment vertical="center"/>
    </xf>
    <xf numFmtId="164" fontId="2" fillId="18" borderId="1" xfId="0" applyNumberFormat="1" applyFont="1" applyFill="1" applyBorder="1" applyAlignment="1">
      <alignment vertical="center"/>
    </xf>
    <xf numFmtId="10" fontId="2" fillId="18" borderId="1" xfId="3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Macquarie Fields </a:t>
            </a:r>
          </a:p>
          <a:p>
            <a:pPr>
              <a:defRPr sz="1200"/>
            </a:pPr>
            <a:r>
              <a:rPr lang="en-GB" sz="1400"/>
              <a:t>Property Price Trend</a:t>
            </a:r>
            <a:r>
              <a:rPr lang="en-GB" sz="1400" baseline="0"/>
              <a:t> vs Total Dwelling Number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'Property Price'!$A$7</c:f>
              <c:strCache>
                <c:ptCount val="1"/>
                <c:pt idx="0">
                  <c:v>TotalPrivateDwelling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'Property Price'!$B$2:$D$2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'Property Price'!$B$7:$D$7</c:f>
              <c:numCache>
                <c:formatCode>#,##0</c:formatCode>
                <c:ptCount val="3"/>
                <c:pt idx="0">
                  <c:v>4722</c:v>
                </c:pt>
                <c:pt idx="1">
                  <c:v>4898</c:v>
                </c:pt>
                <c:pt idx="2">
                  <c:v>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4-1A44-89EE-83D248752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256621232"/>
        <c:axId val="1256357728"/>
      </c:barChart>
      <c:lineChart>
        <c:grouping val="standard"/>
        <c:varyColors val="0"/>
        <c:ser>
          <c:idx val="0"/>
          <c:order val="0"/>
          <c:tx>
            <c:strRef>
              <c:f>'Property Price'!$A$3</c:f>
              <c:strCache>
                <c:ptCount val="1"/>
                <c:pt idx="0">
                  <c:v>MedianHousePrice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404334393134435E-2"/>
                  <c:y val="-5.42597302293211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A4-1A44-89EE-83D248752CDB}"/>
                </c:ext>
              </c:extLst>
            </c:dLbl>
            <c:dLbl>
              <c:idx val="1"/>
              <c:layout>
                <c:manualLayout>
                  <c:x val="-0.1"/>
                  <c:y val="-4.7951174121400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A4-1A44-89EE-83D248752CDB}"/>
                </c:ext>
              </c:extLst>
            </c:dLbl>
            <c:dLbl>
              <c:idx val="2"/>
              <c:layout>
                <c:manualLayout>
                  <c:x val="-0.12783877300108351"/>
                  <c:y val="-3.61732529635799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A4-1A44-89EE-83D248752C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'dataset-keep'!$B$2:$D$2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'Property Price'!$B$3:$D$3</c:f>
              <c:numCache>
                <c:formatCode>"$"#,##0</c:formatCode>
                <c:ptCount val="3"/>
                <c:pt idx="0">
                  <c:v>310000</c:v>
                </c:pt>
                <c:pt idx="1">
                  <c:v>580000</c:v>
                </c:pt>
                <c:pt idx="2">
                  <c:v>795000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4-1A44-89EE-83D248752CDB}"/>
            </c:ext>
          </c:extLst>
        </c:ser>
        <c:ser>
          <c:idx val="1"/>
          <c:order val="1"/>
          <c:tx>
            <c:strRef>
              <c:f>'Property Price'!$A$4</c:f>
              <c:strCache>
                <c:ptCount val="1"/>
                <c:pt idx="0">
                  <c:v>MedianUnitPrice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'dataset-keep'!$B$2:$D$2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'Property Price'!$B$4:$D$4</c:f>
              <c:numCache>
                <c:formatCode>"$"#,##0</c:formatCode>
                <c:ptCount val="3"/>
                <c:pt idx="0">
                  <c:v>239950</c:v>
                </c:pt>
                <c:pt idx="1">
                  <c:v>425000</c:v>
                </c:pt>
                <c:pt idx="2">
                  <c:v>485000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4-1A44-89EE-83D248752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01632"/>
        <c:axId val="294755456"/>
      </c:lineChart>
      <c:catAx>
        <c:axId val="203120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55456"/>
        <c:crosses val="autoZero"/>
        <c:auto val="1"/>
        <c:lblAlgn val="ctr"/>
        <c:lblOffset val="100"/>
        <c:noMultiLvlLbl val="0"/>
      </c:catAx>
      <c:valAx>
        <c:axId val="294755456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201632"/>
        <c:crosses val="autoZero"/>
        <c:crossBetween val="between"/>
      </c:valAx>
      <c:valAx>
        <c:axId val="1256357728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21232"/>
        <c:crosses val="max"/>
        <c:crossBetween val="between"/>
      </c:valAx>
      <c:catAx>
        <c:axId val="1256621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56357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Macquarie Fields </a:t>
            </a:r>
          </a:p>
          <a:p>
            <a:pPr>
              <a:defRPr/>
            </a:pPr>
            <a:r>
              <a:rPr lang="en-GB"/>
              <a:t>Property</a:t>
            </a:r>
            <a:r>
              <a:rPr lang="en-GB" baseline="0"/>
              <a:t> Price Change vs Population Change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'Population &amp; Family Info '!$A$9</c:f>
              <c:strCache>
                <c:ptCount val="1"/>
                <c:pt idx="0">
                  <c:v>MedianAge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  <a:alpha val="50000"/>
              </a:schemeClr>
            </a:solidFill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'Population &amp; Family Info '!$B$9:$D$9</c:f>
              <c:numCache>
                <c:formatCode>#,##0</c:formatCode>
                <c:ptCount val="3"/>
                <c:pt idx="0">
                  <c:v>33</c:v>
                </c:pt>
                <c:pt idx="1">
                  <c:v>35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CB-4649-8BFA-05B9E2D35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892303"/>
        <c:axId val="1206521567"/>
      </c:barChart>
      <c:lineChart>
        <c:grouping val="standard"/>
        <c:varyColors val="0"/>
        <c:ser>
          <c:idx val="0"/>
          <c:order val="0"/>
          <c:tx>
            <c:strRef>
              <c:f>'Population &amp; Family Info '!$A$5</c:f>
              <c:strCache>
                <c:ptCount val="1"/>
                <c:pt idx="0">
                  <c:v>Hosue Price Change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6CA-F24A-98E4-20E9C8DF6035}"/>
                </c:ext>
              </c:extLst>
            </c:dLbl>
            <c:dLbl>
              <c:idx val="1"/>
              <c:layout>
                <c:manualLayout>
                  <c:x val="4.497041336308226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CA-F24A-98E4-20E9C8DF6035}"/>
                </c:ext>
              </c:extLst>
            </c:dLbl>
            <c:dLbl>
              <c:idx val="2"/>
              <c:layout>
                <c:manualLayout>
                  <c:x val="-1.3491124008924679E-2"/>
                  <c:y val="-1.1738900961573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CA-F24A-98E4-20E9C8DF6035}"/>
                </c:ext>
              </c:extLst>
            </c:dLbl>
            <c:spPr>
              <a:solidFill>
                <a:schemeClr val="accent1">
                  <a:lumMod val="20000"/>
                  <a:lumOff val="8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'Population &amp; Family Info '!$B$5:$D$5</c:f>
              <c:numCache>
                <c:formatCode>0%</c:formatCode>
                <c:ptCount val="3"/>
                <c:pt idx="0">
                  <c:v>0</c:v>
                </c:pt>
                <c:pt idx="1">
                  <c:v>0.87096774193548387</c:v>
                </c:pt>
                <c:pt idx="2">
                  <c:v>0.37068965517241381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B-4649-8BFA-05B9E2D35232}"/>
            </c:ext>
          </c:extLst>
        </c:ser>
        <c:ser>
          <c:idx val="1"/>
          <c:order val="1"/>
          <c:tx>
            <c:strRef>
              <c:f>'Population &amp; Family Info '!$A$6</c:f>
              <c:strCache>
                <c:ptCount val="1"/>
                <c:pt idx="0">
                  <c:v>Unit Price Change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CA-F24A-98E4-20E9C8DF6035}"/>
                </c:ext>
              </c:extLst>
            </c:dLbl>
            <c:dLbl>
              <c:idx val="1"/>
              <c:layout>
                <c:manualLayout>
                  <c:x val="0"/>
                  <c:y val="3.91296698719103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CA-F24A-98E4-20E9C8DF6035}"/>
                </c:ext>
              </c:extLst>
            </c:dLbl>
            <c:dLbl>
              <c:idx val="2"/>
              <c:layout>
                <c:manualLayout>
                  <c:x val="-2.2485206681541296E-2"/>
                  <c:y val="-3.912966987191113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CA-F24A-98E4-20E9C8DF6035}"/>
                </c:ext>
              </c:extLst>
            </c:dLbl>
            <c:spPr>
              <a:solidFill>
                <a:schemeClr val="accent2">
                  <a:lumMod val="20000"/>
                  <a:lumOff val="8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'Population &amp; Family Info '!$B$6:$D$6</c:f>
              <c:numCache>
                <c:formatCode>0%</c:formatCode>
                <c:ptCount val="3"/>
                <c:pt idx="0">
                  <c:v>0</c:v>
                </c:pt>
                <c:pt idx="1">
                  <c:v>0.77120233381954573</c:v>
                </c:pt>
                <c:pt idx="2">
                  <c:v>0.14117647058823529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B-4649-8BFA-05B9E2D35232}"/>
            </c:ext>
          </c:extLst>
        </c:ser>
        <c:ser>
          <c:idx val="2"/>
          <c:order val="2"/>
          <c:tx>
            <c:strRef>
              <c:f>'Population &amp; Family Info '!$A$8</c:f>
              <c:strCache>
                <c:ptCount val="1"/>
                <c:pt idx="0">
                  <c:v>Population Change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6CA-F24A-98E4-20E9C8DF6035}"/>
                </c:ext>
              </c:extLst>
            </c:dLbl>
            <c:dLbl>
              <c:idx val="1"/>
              <c:layout>
                <c:manualLayout>
                  <c:x val="-2.9230768686003473E-2"/>
                  <c:y val="-4.30426368591015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CA-F24A-98E4-20E9C8DF6035}"/>
                </c:ext>
              </c:extLst>
            </c:dLbl>
            <c:dLbl>
              <c:idx val="2"/>
              <c:layout>
                <c:manualLayout>
                  <c:x val="8.9940826726164526E-3"/>
                  <c:y val="-3.91296698719104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CA-F24A-98E4-20E9C8DF6035}"/>
                </c:ext>
              </c:extLst>
            </c:dLbl>
            <c:spPr>
              <a:solidFill>
                <a:schemeClr val="bg2">
                  <a:lumMod val="9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'Population &amp; Family Info 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'Population &amp; Family Info '!$B$8:$D$8</c:f>
              <c:numCache>
                <c:formatCode>0.00%</c:formatCode>
                <c:ptCount val="3"/>
                <c:pt idx="0" formatCode="0%">
                  <c:v>0</c:v>
                </c:pt>
                <c:pt idx="1">
                  <c:v>4.1305998481397113E-2</c:v>
                </c:pt>
                <c:pt idx="2">
                  <c:v>2.253171941082106E-2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CB-4649-8BFA-05B9E2D35232}"/>
            </c:ext>
          </c:extLst>
        </c:ser>
        <c:ser>
          <c:idx val="3"/>
          <c:order val="3"/>
          <c:tx>
            <c:strRef>
              <c:f>'Population &amp; Family Info '!$A$11</c:f>
              <c:strCache>
                <c:ptCount val="1"/>
                <c:pt idx="0">
                  <c:v>Families Change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CA-F24A-98E4-20E9C8DF6035}"/>
                </c:ext>
              </c:extLst>
            </c:dLbl>
            <c:dLbl>
              <c:idx val="1"/>
              <c:layout>
                <c:manualLayout>
                  <c:x val="2.2485206681541131E-3"/>
                  <c:y val="1.17389009615730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CA-F24A-98E4-20E9C8DF6035}"/>
                </c:ext>
              </c:extLst>
            </c:dLbl>
            <c:dLbl>
              <c:idx val="2"/>
              <c:layout>
                <c:manualLayout>
                  <c:x val="3.5976330690465644E-2"/>
                  <c:y val="-3.91296698719103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CA-F24A-98E4-20E9C8DF6035}"/>
                </c:ext>
              </c:extLst>
            </c:dLbl>
            <c:spPr>
              <a:solidFill>
                <a:schemeClr val="accent4">
                  <a:lumMod val="20000"/>
                  <a:lumOff val="8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'Population &amp; Family Info 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'Population &amp; Family Info '!$B$11:$D$11</c:f>
              <c:numCache>
                <c:formatCode>0.00%</c:formatCode>
                <c:ptCount val="3"/>
                <c:pt idx="0" formatCode="0%">
                  <c:v>0</c:v>
                </c:pt>
                <c:pt idx="1">
                  <c:v>2.8449502133712662E-4</c:v>
                </c:pt>
                <c:pt idx="2">
                  <c:v>3.1854379977246869E-2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CB-4649-8BFA-05B9E2D35232}"/>
            </c:ext>
          </c:extLst>
        </c:ser>
        <c:ser>
          <c:idx val="4"/>
          <c:order val="4"/>
          <c:tx>
            <c:strRef>
              <c:f>'Population &amp; Family Info '!$A$17</c:f>
              <c:strCache>
                <c:ptCount val="1"/>
                <c:pt idx="0">
                  <c:v>BirthInAustralia(%) Change 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963993571001378E-2"/>
                  <c:y val="5.8694504807865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5CB-4649-8BFA-05B9E2D35232}"/>
                </c:ext>
              </c:extLst>
            </c:dLbl>
            <c:dLbl>
              <c:idx val="2"/>
              <c:layout>
                <c:manualLayout>
                  <c:x val="7.1109377605938079E-2"/>
                  <c:y val="1.56518679487641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5CB-4649-8BFA-05B9E2D35232}"/>
                </c:ext>
              </c:extLst>
            </c:dLbl>
            <c:spPr>
              <a:solidFill>
                <a:schemeClr val="accent5">
                  <a:lumMod val="40000"/>
                  <a:lumOff val="6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'Population &amp; Family Info 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'Population &amp; Family Info '!$B$17:$D$17</c:f>
              <c:numCache>
                <c:formatCode>0%</c:formatCode>
                <c:ptCount val="3"/>
                <c:pt idx="0">
                  <c:v>0</c:v>
                </c:pt>
                <c:pt idx="1">
                  <c:v>-9.7643097643097546E-2</c:v>
                </c:pt>
                <c:pt idx="2">
                  <c:v>-2.052238805970151E-2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CB-4649-8BFA-05B9E2D35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29274496"/>
        <c:axId val="2029276208"/>
      </c:lineChart>
      <c:catAx>
        <c:axId val="202927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276208"/>
        <c:crosses val="autoZero"/>
        <c:auto val="1"/>
        <c:lblAlgn val="ctr"/>
        <c:lblOffset val="100"/>
        <c:noMultiLvlLbl val="0"/>
      </c:catAx>
      <c:valAx>
        <c:axId val="2029276208"/>
        <c:scaling>
          <c:orientation val="minMax"/>
          <c:max val="0.9"/>
          <c:min val="-0.3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274496"/>
        <c:crosses val="autoZero"/>
        <c:crossBetween val="between"/>
      </c:valAx>
      <c:valAx>
        <c:axId val="120652156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92303"/>
        <c:crosses val="max"/>
        <c:crossBetween val="between"/>
      </c:valAx>
      <c:catAx>
        <c:axId val="1749892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6521567"/>
        <c:crosses val="autoZero"/>
        <c:auto val="1"/>
        <c:lblAlgn val="ctr"/>
        <c:lblOffset val="100"/>
        <c:noMultiLvlLbl val="0"/>
      </c:cat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Macquarie Fields</a:t>
            </a:r>
            <a:r>
              <a:rPr lang="zh-CN" altLang="en-US"/>
              <a:t> </a:t>
            </a:r>
            <a:endParaRPr lang="en-AU" altLang="zh-CN"/>
          </a:p>
          <a:p>
            <a:pPr>
              <a:defRPr/>
            </a:pPr>
            <a:r>
              <a:rPr lang="en-AU" altLang="zh-CN"/>
              <a:t>Population Change &amp;</a:t>
            </a:r>
            <a:r>
              <a:rPr lang="en-AU" altLang="zh-CN" baseline="0"/>
              <a:t> Marriage Status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'Population &amp; Family Info '!$A$12</c:f>
              <c:strCache>
                <c:ptCount val="1"/>
                <c:pt idx="0">
                  <c:v>Married(%)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'Population &amp; Family Info 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'Population &amp; Family Info '!$B$12:$D$12</c:f>
              <c:numCache>
                <c:formatCode>0.0%</c:formatCode>
                <c:ptCount val="3"/>
                <c:pt idx="0">
                  <c:v>0.45200000000000001</c:v>
                </c:pt>
                <c:pt idx="1">
                  <c:v>0.45900000000000002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A-A046-A62E-ED712ACD40DB}"/>
            </c:ext>
          </c:extLst>
        </c:ser>
        <c:ser>
          <c:idx val="1"/>
          <c:order val="1"/>
          <c:tx>
            <c:strRef>
              <c:f>'Population &amp; Family Info '!$A$13</c:f>
              <c:strCache>
                <c:ptCount val="1"/>
                <c:pt idx="0">
                  <c:v>Separated+Divorced(%)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'Population &amp; Family Info 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'Population &amp; Family Info '!$B$13:$D$13</c:f>
              <c:numCache>
                <c:formatCode>0.0%</c:formatCode>
                <c:ptCount val="3"/>
                <c:pt idx="0">
                  <c:v>0.13300000000000001</c:v>
                </c:pt>
                <c:pt idx="1">
                  <c:v>0.13400000000000001</c:v>
                </c:pt>
                <c:pt idx="2">
                  <c:v>0.13100000000000001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A-A046-A62E-ED712ACD40DB}"/>
            </c:ext>
          </c:extLst>
        </c:ser>
        <c:ser>
          <c:idx val="2"/>
          <c:order val="2"/>
          <c:tx>
            <c:strRef>
              <c:f>'Population &amp; Family Info '!$A$14</c:f>
              <c:strCache>
                <c:ptCount val="1"/>
                <c:pt idx="0">
                  <c:v>Widowed(%)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'Population &amp; Family Info 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'Population &amp; Family Info '!$B$14:$D$14</c:f>
              <c:numCache>
                <c:formatCode>0.0%</c:formatCode>
                <c:ptCount val="3"/>
                <c:pt idx="0">
                  <c:v>4.8000000000000001E-2</c:v>
                </c:pt>
                <c:pt idx="1">
                  <c:v>4.5999999999999999E-2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A046-A62E-ED712ACD40DB}"/>
            </c:ext>
          </c:extLst>
        </c:ser>
        <c:ser>
          <c:idx val="3"/>
          <c:order val="3"/>
          <c:tx>
            <c:strRef>
              <c:f>'Population &amp; Family Info '!$A$15</c:f>
              <c:strCache>
                <c:ptCount val="1"/>
                <c:pt idx="0">
                  <c:v>NeverMarried(%)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'Population &amp; Family Info 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'Population &amp; Family Info '!$B$15:$D$15</c:f>
              <c:numCache>
                <c:formatCode>0.0%</c:formatCode>
                <c:ptCount val="3"/>
                <c:pt idx="0">
                  <c:v>0.36699999999999999</c:v>
                </c:pt>
                <c:pt idx="1">
                  <c:v>0.36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AA-A046-A62E-ED712ACD4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228937663"/>
        <c:axId val="228939375"/>
      </c:barChart>
      <c:lineChart>
        <c:grouping val="standard"/>
        <c:varyColors val="0"/>
        <c:ser>
          <c:idx val="4"/>
          <c:order val="4"/>
          <c:tx>
            <c:strRef>
              <c:f>'Population &amp; Family Info '!$A$7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4.4416213141865647E-2"/>
                  <c:y val="1.3847812899692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3AA-A046-A62E-ED712ACD40DB}"/>
                </c:ext>
              </c:extLst>
            </c:dLbl>
            <c:dLbl>
              <c:idx val="1"/>
              <c:layout>
                <c:manualLayout>
                  <c:x val="5.8296279748698665E-2"/>
                  <c:y val="3.2311563432614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3AA-A046-A62E-ED712ACD40DB}"/>
                </c:ext>
              </c:extLst>
            </c:dLbl>
            <c:dLbl>
              <c:idx val="2"/>
              <c:layout>
                <c:manualLayout>
                  <c:x val="8.3280399640997069E-3"/>
                  <c:y val="-7.8470939764921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3AA-A046-A62E-ED712ACD40DB}"/>
                </c:ext>
              </c:extLst>
            </c:dLbl>
            <c:spPr>
              <a:solidFill>
                <a:schemeClr val="accent1">
                  <a:lumMod val="40000"/>
                  <a:lumOff val="60000"/>
                  <a:alpha val="49601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'Population &amp; Family Info '!$B$7:$D$7</c:f>
              <c:numCache>
                <c:formatCode>#,##0</c:formatCode>
                <c:ptCount val="3"/>
                <c:pt idx="0">
                  <c:v>13170</c:v>
                </c:pt>
                <c:pt idx="1">
                  <c:v>13714</c:v>
                </c:pt>
                <c:pt idx="2">
                  <c:v>14023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AA-A046-A62E-ED712ACD4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80159"/>
        <c:axId val="211204463"/>
      </c:lineChart>
      <c:catAx>
        <c:axId val="22893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39375"/>
        <c:crosses val="autoZero"/>
        <c:auto val="1"/>
        <c:lblAlgn val="ctr"/>
        <c:lblOffset val="100"/>
        <c:noMultiLvlLbl val="0"/>
      </c:catAx>
      <c:valAx>
        <c:axId val="22893937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37663"/>
        <c:crosses val="autoZero"/>
        <c:crossBetween val="between"/>
      </c:valAx>
      <c:valAx>
        <c:axId val="211204463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0159"/>
        <c:crosses val="max"/>
        <c:crossBetween val="between"/>
      </c:valAx>
      <c:catAx>
        <c:axId val="1573801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04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Macquarie Fields</a:t>
            </a:r>
          </a:p>
          <a:p>
            <a:pPr>
              <a:defRPr/>
            </a:pPr>
            <a:r>
              <a:rPr lang="en-GB" sz="1200"/>
              <a:t>Family</a:t>
            </a:r>
            <a:r>
              <a:rPr lang="en-GB" sz="1200" baseline="0"/>
              <a:t> Status Trend &amp; Property Price Movement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'Population &amp; Family Info '!$A$18</c:f>
              <c:strCache>
                <c:ptCount val="1"/>
                <c:pt idx="0">
                  <c:v>CoupleFamilyNoChidren(%)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'Population &amp; Family Info 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'Population &amp; Family Info '!$B$18:$D$18</c:f>
              <c:numCache>
                <c:formatCode>0%</c:formatCode>
                <c:ptCount val="3"/>
                <c:pt idx="0">
                  <c:v>0.24299999999999999</c:v>
                </c:pt>
                <c:pt idx="1">
                  <c:v>0.23</c:v>
                </c:pt>
                <c:pt idx="2">
                  <c:v>0.22700000000000001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0-0141-B366-9422688A9BFC}"/>
            </c:ext>
          </c:extLst>
        </c:ser>
        <c:ser>
          <c:idx val="1"/>
          <c:order val="1"/>
          <c:tx>
            <c:strRef>
              <c:f>'Population &amp; Family Info '!$A$19</c:f>
              <c:strCache>
                <c:ptCount val="1"/>
                <c:pt idx="0">
                  <c:v>CoupleFamilyHasChidren(%)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'Population &amp; Family Info 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'Population &amp; Family Info '!$B$19:$D$19</c:f>
              <c:numCache>
                <c:formatCode>0%</c:formatCode>
                <c:ptCount val="3"/>
                <c:pt idx="0">
                  <c:v>0.46200000000000002</c:v>
                </c:pt>
                <c:pt idx="1">
                  <c:v>0.498</c:v>
                </c:pt>
                <c:pt idx="2">
                  <c:v>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0-0141-B366-9422688A9BFC}"/>
            </c:ext>
          </c:extLst>
        </c:ser>
        <c:ser>
          <c:idx val="2"/>
          <c:order val="2"/>
          <c:tx>
            <c:strRef>
              <c:f>'Population &amp; Family Info '!$A$20</c:f>
              <c:strCache>
                <c:ptCount val="1"/>
                <c:pt idx="0">
                  <c:v>OneParentFamily(%)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'Population &amp; Family Info 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'Population &amp; Family Info '!$B$20:$D$20</c:f>
              <c:numCache>
                <c:formatCode>0%</c:formatCode>
                <c:ptCount val="3"/>
                <c:pt idx="0">
                  <c:v>0.27400000000000002</c:v>
                </c:pt>
                <c:pt idx="1">
                  <c:v>0.254</c:v>
                </c:pt>
                <c:pt idx="2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0-0141-B366-9422688A9BFC}"/>
            </c:ext>
          </c:extLst>
        </c:ser>
        <c:ser>
          <c:idx val="3"/>
          <c:order val="3"/>
          <c:tx>
            <c:strRef>
              <c:f>'Population &amp; Family Info '!$A$21</c:f>
              <c:strCache>
                <c:ptCount val="1"/>
                <c:pt idx="0">
                  <c:v>OtherFamily(%)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'Population &amp; Family Info 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'Population &amp; Family Info '!$B$21:$D$21</c:f>
              <c:numCache>
                <c:formatCode>0%</c:formatCode>
                <c:ptCount val="3"/>
                <c:pt idx="0">
                  <c:v>2.1000000000000001E-2</c:v>
                </c:pt>
                <c:pt idx="1">
                  <c:v>1.7999999999999999E-2</c:v>
                </c:pt>
                <c:pt idx="2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0-0141-B366-9422688A9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456848672"/>
        <c:axId val="1457387632"/>
      </c:barChart>
      <c:lineChart>
        <c:grouping val="standard"/>
        <c:varyColors val="0"/>
        <c:ser>
          <c:idx val="4"/>
          <c:order val="4"/>
          <c:tx>
            <c:strRef>
              <c:f>'Population &amp; Family Info '!$A$3</c:f>
              <c:strCache>
                <c:ptCount val="1"/>
                <c:pt idx="0">
                  <c:v>MedianHousePrice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'Population &amp; Family Info 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'Population &amp; Family Info '!$B$3:$D$3</c:f>
              <c:numCache>
                <c:formatCode>"$"#,##0</c:formatCode>
                <c:ptCount val="3"/>
                <c:pt idx="0">
                  <c:v>310000</c:v>
                </c:pt>
                <c:pt idx="1">
                  <c:v>580000</c:v>
                </c:pt>
                <c:pt idx="2">
                  <c:v>795000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70-0141-B366-9422688A9BFC}"/>
            </c:ext>
          </c:extLst>
        </c:ser>
        <c:ser>
          <c:idx val="5"/>
          <c:order val="5"/>
          <c:tx>
            <c:strRef>
              <c:f>'Population &amp; Family Info '!$A$4</c:f>
              <c:strCache>
                <c:ptCount val="1"/>
                <c:pt idx="0">
                  <c:v>MedianUnitPrice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'Population &amp; Family Info 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'Population &amp; Family Info '!$B$4:$D$4</c:f>
              <c:numCache>
                <c:formatCode>"$"#,##0</c:formatCode>
                <c:ptCount val="3"/>
                <c:pt idx="0">
                  <c:v>239950</c:v>
                </c:pt>
                <c:pt idx="1">
                  <c:v>425000</c:v>
                </c:pt>
                <c:pt idx="2">
                  <c:v>485000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70-0141-B366-9422688A9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932895"/>
        <c:axId val="94605695"/>
      </c:lineChart>
      <c:catAx>
        <c:axId val="14568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87632"/>
        <c:crosses val="autoZero"/>
        <c:auto val="1"/>
        <c:lblAlgn val="ctr"/>
        <c:lblOffset val="100"/>
        <c:noMultiLvlLbl val="0"/>
      </c:catAx>
      <c:valAx>
        <c:axId val="145738763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848672"/>
        <c:crosses val="autoZero"/>
        <c:crossBetween val="between"/>
      </c:valAx>
      <c:valAx>
        <c:axId val="94605695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932895"/>
        <c:crosses val="max"/>
        <c:crossBetween val="between"/>
      </c:valAx>
      <c:catAx>
        <c:axId val="1448932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605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Macquarie Fields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endParaRPr lang="en-AU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r>
              <a:rPr lang="en-AU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Property Price Movement &amp; Ownership Status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'Ownership &amp; Household Info'!$A$8</c:f>
              <c:strCache>
                <c:ptCount val="1"/>
                <c:pt idx="0">
                  <c:v>FullyOwned(%)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2"/>
            <c:backward val="0.2"/>
            <c:dispRSqr val="0"/>
            <c:dispEq val="0"/>
          </c:trendline>
          <c:cat>
            <c:strRef>
              <c:f>'Ownership &amp; Household Info'!$B$2:$D$2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'Ownership &amp; Household Info'!$B$8:$D$8</c:f>
              <c:numCache>
                <c:formatCode>0.0%</c:formatCode>
                <c:ptCount val="3"/>
                <c:pt idx="0">
                  <c:v>0.20399999999999999</c:v>
                </c:pt>
                <c:pt idx="1">
                  <c:v>0.214</c:v>
                </c:pt>
                <c:pt idx="2">
                  <c:v>0.20899999999999999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F-324F-AC90-3E3E3205A34A}"/>
            </c:ext>
          </c:extLst>
        </c:ser>
        <c:ser>
          <c:idx val="1"/>
          <c:order val="1"/>
          <c:tx>
            <c:strRef>
              <c:f>'Ownership &amp; Household Info'!$A$9</c:f>
              <c:strCache>
                <c:ptCount val="1"/>
                <c:pt idx="0">
                  <c:v>OwnedWithMortgage(%)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2"/>
            <c:backward val="0.2"/>
            <c:dispRSqr val="0"/>
            <c:dispEq val="0"/>
          </c:trendline>
          <c:cat>
            <c:strRef>
              <c:f>'Ownership &amp; Household Info'!$B$2:$D$2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'Ownership &amp; Household Info'!$B$9:$D$9</c:f>
              <c:numCache>
                <c:formatCode>0.0%</c:formatCode>
                <c:ptCount val="3"/>
                <c:pt idx="0">
                  <c:v>0.35499999999999998</c:v>
                </c:pt>
                <c:pt idx="1">
                  <c:v>0.33900000000000002</c:v>
                </c:pt>
                <c:pt idx="2">
                  <c:v>0.33400000000000002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F-324F-AC90-3E3E3205A34A}"/>
            </c:ext>
          </c:extLst>
        </c:ser>
        <c:ser>
          <c:idx val="2"/>
          <c:order val="2"/>
          <c:tx>
            <c:strRef>
              <c:f>'Ownership &amp; Household Info'!$A$10</c:f>
              <c:strCache>
                <c:ptCount val="1"/>
                <c:pt idx="0">
                  <c:v>Rented(%)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0.2"/>
            <c:backward val="0.2"/>
            <c:dispRSqr val="0"/>
            <c:dispEq val="0"/>
          </c:trendline>
          <c:cat>
            <c:strRef>
              <c:f>'Ownership &amp; Household Info'!$B$2:$D$2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'Ownership &amp; Household Info'!$B$10:$D$10</c:f>
              <c:numCache>
                <c:formatCode>0.0%</c:formatCode>
                <c:ptCount val="3"/>
                <c:pt idx="0">
                  <c:v>0.4</c:v>
                </c:pt>
                <c:pt idx="1">
                  <c:v>0.40899999999999997</c:v>
                </c:pt>
                <c:pt idx="2">
                  <c:v>0.42899999999999999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F-324F-AC90-3E3E3205A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7277280"/>
        <c:axId val="1457278992"/>
      </c:barChart>
      <c:lineChart>
        <c:grouping val="standard"/>
        <c:varyColors val="0"/>
        <c:ser>
          <c:idx val="3"/>
          <c:order val="3"/>
          <c:tx>
            <c:strRef>
              <c:f>'Ownership &amp; Household Info'!$A$3</c:f>
              <c:strCache>
                <c:ptCount val="1"/>
                <c:pt idx="0">
                  <c:v>MedianHousePrice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5432271404296194"/>
                  <c:y val="3.25280922978215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85F-324F-AC90-3E3E3205A34A}"/>
                </c:ext>
              </c:extLst>
            </c:dLbl>
            <c:dLbl>
              <c:idx val="1"/>
              <c:layout>
                <c:manualLayout>
                  <c:x val="2.4495668895708242E-2"/>
                  <c:y val="2.8462080760593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85F-324F-AC90-3E3E3205A34A}"/>
                </c:ext>
              </c:extLst>
            </c:dLbl>
            <c:dLbl>
              <c:idx val="2"/>
              <c:layout>
                <c:manualLayout>
                  <c:x val="-8.3285274245408117E-2"/>
                  <c:y val="-6.9122196132870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5F-324F-AC90-3E3E3205A34A}"/>
                </c:ext>
              </c:extLst>
            </c:dLbl>
            <c:spPr>
              <a:solidFill>
                <a:schemeClr val="accent4">
                  <a:lumMod val="40000"/>
                  <a:lumOff val="6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'Ownership &amp; Household Info'!$B$3:$D$3</c:f>
              <c:numCache>
                <c:formatCode>"$"#,##0</c:formatCode>
                <c:ptCount val="3"/>
                <c:pt idx="0">
                  <c:v>310000</c:v>
                </c:pt>
                <c:pt idx="1">
                  <c:v>580000</c:v>
                </c:pt>
                <c:pt idx="2">
                  <c:v>795000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5F-324F-AC90-3E3E3205A34A}"/>
            </c:ext>
          </c:extLst>
        </c:ser>
        <c:ser>
          <c:idx val="4"/>
          <c:order val="4"/>
          <c:tx>
            <c:strRef>
              <c:f>'Ownership &amp; Household Info'!$A$4</c:f>
              <c:strCache>
                <c:ptCount val="1"/>
                <c:pt idx="0">
                  <c:v>MedianUnitPrice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4495668895708244E-3"/>
                  <c:y val="4.87921384467323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85F-324F-AC90-3E3E3205A34A}"/>
                </c:ext>
              </c:extLst>
            </c:dLbl>
            <c:dLbl>
              <c:idx val="1"/>
              <c:layout>
                <c:manualLayout>
                  <c:x val="-2.4495668895708242E-2"/>
                  <c:y val="8.53862422817815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85F-324F-AC90-3E3E3205A34A}"/>
                </c:ext>
              </c:extLst>
            </c:dLbl>
            <c:dLbl>
              <c:idx val="2"/>
              <c:layout>
                <c:manualLayout>
                  <c:x val="9.7982675582832073E-3"/>
                  <c:y val="-1.62640461489107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85F-324F-AC90-3E3E3205A34A}"/>
                </c:ext>
              </c:extLst>
            </c:dLbl>
            <c:spPr>
              <a:solidFill>
                <a:schemeClr val="accent5">
                  <a:lumMod val="40000"/>
                  <a:lumOff val="6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'Ownership &amp; Household Info'!$B$4:$D$4</c:f>
              <c:numCache>
                <c:formatCode>"$"#,##0</c:formatCode>
                <c:ptCount val="3"/>
                <c:pt idx="0">
                  <c:v>239950</c:v>
                </c:pt>
                <c:pt idx="1">
                  <c:v>425000</c:v>
                </c:pt>
                <c:pt idx="2">
                  <c:v>485000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5F-324F-AC90-3E3E3205A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45343"/>
        <c:axId val="229292831"/>
      </c:lineChart>
      <c:catAx>
        <c:axId val="145727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78992"/>
        <c:crosses val="autoZero"/>
        <c:auto val="1"/>
        <c:lblAlgn val="ctr"/>
        <c:lblOffset val="100"/>
        <c:noMultiLvlLbl val="0"/>
      </c:catAx>
      <c:valAx>
        <c:axId val="1457278992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77280"/>
        <c:crosses val="autoZero"/>
        <c:crossBetween val="between"/>
      </c:valAx>
      <c:valAx>
        <c:axId val="229292831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45343"/>
        <c:crosses val="max"/>
        <c:crossBetween val="between"/>
      </c:valAx>
      <c:catAx>
        <c:axId val="228745343"/>
        <c:scaling>
          <c:orientation val="minMax"/>
        </c:scaling>
        <c:delete val="1"/>
        <c:axPos val="b"/>
        <c:majorTickMark val="out"/>
        <c:minorTickMark val="none"/>
        <c:tickLblPos val="nextTo"/>
        <c:crossAx val="22929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Macquarie Fields</a:t>
            </a:r>
            <a:r>
              <a: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endParaRPr lang="en-AU" altLang="zh-CN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r>
              <a:rPr lang="en-AU" altLang="zh-CN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Dwelling Movement </a:t>
            </a:r>
          </a:p>
          <a:p>
            <a:pPr>
              <a:defRPr/>
            </a:pPr>
            <a:r>
              <a:rPr lang="en-AU" altLang="zh-CN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&amp; Household Infomation</a:t>
            </a:r>
            <a:endParaRPr lang="en-GB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'Ownership &amp; Household Info'!$A$11</c:f>
              <c:strCache>
                <c:ptCount val="1"/>
                <c:pt idx="0">
                  <c:v>FamilyHouseHolds(%)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'Ownership &amp; Household Info'!$B$2:$D$2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'Ownership &amp; Household Info'!$B$11:$D$11</c:f>
              <c:numCache>
                <c:formatCode>0.0%</c:formatCode>
                <c:ptCount val="3"/>
                <c:pt idx="0">
                  <c:v>0.76300000000000001</c:v>
                </c:pt>
                <c:pt idx="1">
                  <c:v>0.76200000000000001</c:v>
                </c:pt>
                <c:pt idx="2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8-BB4C-BCFA-AC79B7BFDB81}"/>
            </c:ext>
          </c:extLst>
        </c:ser>
        <c:ser>
          <c:idx val="1"/>
          <c:order val="1"/>
          <c:tx>
            <c:strRef>
              <c:f>'Ownership &amp; Household Info'!$A$12</c:f>
              <c:strCache>
                <c:ptCount val="1"/>
                <c:pt idx="0">
                  <c:v>SinglePersonHouseHolds(%)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'Ownership &amp; Household Info'!$B$2:$D$2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'Ownership &amp; Household Info'!$B$12:$D$12</c:f>
              <c:numCache>
                <c:formatCode>0.0%</c:formatCode>
                <c:ptCount val="3"/>
                <c:pt idx="0">
                  <c:v>0.215</c:v>
                </c:pt>
                <c:pt idx="1">
                  <c:v>0.21099999999999999</c:v>
                </c:pt>
                <c:pt idx="2">
                  <c:v>0.218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8-BB4C-BCFA-AC79B7BFDB81}"/>
            </c:ext>
          </c:extLst>
        </c:ser>
        <c:ser>
          <c:idx val="2"/>
          <c:order val="2"/>
          <c:tx>
            <c:strRef>
              <c:f>'Ownership &amp; Household Info'!$A$13</c:f>
              <c:strCache>
                <c:ptCount val="1"/>
                <c:pt idx="0">
                  <c:v>GroupHouseHold(%)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'Ownership &amp; Household Info'!$B$2:$D$2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'Ownership &amp; Household Info'!$B$13:$D$13</c:f>
              <c:numCache>
                <c:formatCode>0.0%</c:formatCode>
                <c:ptCount val="3"/>
                <c:pt idx="0">
                  <c:v>2.1999999999999999E-2</c:v>
                </c:pt>
                <c:pt idx="1">
                  <c:v>2.7E-2</c:v>
                </c:pt>
                <c:pt idx="2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68-BB4C-BCFA-AC79B7BFD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256466448"/>
        <c:axId val="1256468160"/>
      </c:barChart>
      <c:lineChart>
        <c:grouping val="standard"/>
        <c:varyColors val="0"/>
        <c:ser>
          <c:idx val="3"/>
          <c:order val="3"/>
          <c:tx>
            <c:strRef>
              <c:f>'Ownership &amp; Household Info'!$A$7</c:f>
              <c:strCache>
                <c:ptCount val="1"/>
                <c:pt idx="0">
                  <c:v>TotalPrivateDwelling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5.2777777777777729E-2"/>
                  <c:y val="8.646999848507206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68-BB4C-BCFA-AC79B7BFDB81}"/>
                </c:ext>
              </c:extLst>
            </c:dLbl>
            <c:dLbl>
              <c:idx val="1"/>
              <c:layout>
                <c:manualLayout>
                  <c:x val="6.3888888888888787E-2"/>
                  <c:y val="2.5940999545521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68-BB4C-BCFA-AC79B7BFDB81}"/>
                </c:ext>
              </c:extLst>
            </c:dLbl>
            <c:dLbl>
              <c:idx val="2"/>
              <c:layout>
                <c:manualLayout>
                  <c:x val="4.7222222222222325E-2"/>
                  <c:y val="1.72939996970145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68-BB4C-BCFA-AC79B7BFDB81}"/>
                </c:ext>
              </c:extLst>
            </c:dLbl>
            <c:spPr>
              <a:solidFill>
                <a:schemeClr val="accent4">
                  <a:lumMod val="40000"/>
                  <a:lumOff val="60000"/>
                  <a:alpha val="48031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'Ownership &amp; Household Info'!$B$2:$D$2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'Ownership &amp; Household Info'!$B$7:$D$7</c:f>
              <c:numCache>
                <c:formatCode>#,##0</c:formatCode>
                <c:ptCount val="3"/>
                <c:pt idx="0">
                  <c:v>4722</c:v>
                </c:pt>
                <c:pt idx="1">
                  <c:v>4898</c:v>
                </c:pt>
                <c:pt idx="2">
                  <c:v>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68-BB4C-BCFA-AC79B7BFD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10304"/>
        <c:axId val="1043527983"/>
      </c:lineChart>
      <c:catAx>
        <c:axId val="125646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468160"/>
        <c:crosses val="autoZero"/>
        <c:auto val="1"/>
        <c:lblAlgn val="ctr"/>
        <c:lblOffset val="100"/>
        <c:noMultiLvlLbl val="0"/>
      </c:catAx>
      <c:valAx>
        <c:axId val="125646816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466448"/>
        <c:crosses val="autoZero"/>
        <c:crossBetween val="between"/>
      </c:valAx>
      <c:valAx>
        <c:axId val="1043527983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10304"/>
        <c:crosses val="max"/>
        <c:crossBetween val="between"/>
      </c:valAx>
      <c:catAx>
        <c:axId val="213771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3527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Macquarie Fields </a:t>
            </a:r>
          </a:p>
          <a:p>
            <a:pPr>
              <a:defRPr/>
            </a:pPr>
            <a:r>
              <a:rPr lang="en-GB"/>
              <a:t>Workforce</a:t>
            </a:r>
            <a:r>
              <a:rPr lang="en-GB" baseline="0"/>
              <a:t> Movement &amp; Property Price Movement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Workforce!$A$7</c:f>
              <c:strCache>
                <c:ptCount val="1"/>
                <c:pt idx="0">
                  <c:v>Worked full-time(%)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Workforce!$B$2:$D$2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Workforce!$B$7:$D$7</c:f>
              <c:numCache>
                <c:formatCode>0.0%</c:formatCode>
                <c:ptCount val="3"/>
                <c:pt idx="0">
                  <c:v>0.6</c:v>
                </c:pt>
                <c:pt idx="1">
                  <c:v>0.57599999999999996</c:v>
                </c:pt>
                <c:pt idx="2">
                  <c:v>0.496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0-104D-B8B3-957FBA42B2C4}"/>
            </c:ext>
          </c:extLst>
        </c:ser>
        <c:ser>
          <c:idx val="1"/>
          <c:order val="1"/>
          <c:tx>
            <c:strRef>
              <c:f>Workforce!$A$8</c:f>
              <c:strCache>
                <c:ptCount val="1"/>
                <c:pt idx="0">
                  <c:v>Worked part-time(%)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Workforce!$B$2:$D$2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Workforce!$B$8:$D$8</c:f>
              <c:numCache>
                <c:formatCode>0.0%</c:formatCode>
                <c:ptCount val="3"/>
                <c:pt idx="0">
                  <c:v>0.24399999999999999</c:v>
                </c:pt>
                <c:pt idx="1">
                  <c:v>0.26800000000000002</c:v>
                </c:pt>
                <c:pt idx="2">
                  <c:v>0.27900000000000003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0-104D-B8B3-957FBA42B2C4}"/>
            </c:ext>
          </c:extLst>
        </c:ser>
        <c:ser>
          <c:idx val="2"/>
          <c:order val="2"/>
          <c:tx>
            <c:strRef>
              <c:f>Workforce!$A$9</c:f>
              <c:strCache>
                <c:ptCount val="1"/>
                <c:pt idx="0">
                  <c:v>Unemployment(%)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Workforce!$B$2:$D$2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Workforce!$B$9:$D$9</c:f>
              <c:numCache>
                <c:formatCode>0.0%</c:formatCode>
                <c:ptCount val="3"/>
                <c:pt idx="0">
                  <c:v>9.9000000000000005E-2</c:v>
                </c:pt>
                <c:pt idx="1">
                  <c:v>0.106</c:v>
                </c:pt>
                <c:pt idx="2">
                  <c:v>9.0999999999999998E-2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0-104D-B8B3-957FBA42B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217080271"/>
        <c:axId val="217081983"/>
      </c:barChart>
      <c:lineChart>
        <c:grouping val="standard"/>
        <c:varyColors val="0"/>
        <c:ser>
          <c:idx val="3"/>
          <c:order val="3"/>
          <c:tx>
            <c:strRef>
              <c:f>Workforce!$A$3</c:f>
              <c:strCache>
                <c:ptCount val="1"/>
                <c:pt idx="0">
                  <c:v>MedianHousePrice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Workforce!$B$3:$D$3</c:f>
              <c:numCache>
                <c:formatCode>"$"#,##0</c:formatCode>
                <c:ptCount val="3"/>
                <c:pt idx="0">
                  <c:v>310000</c:v>
                </c:pt>
                <c:pt idx="1">
                  <c:v>580000</c:v>
                </c:pt>
                <c:pt idx="2">
                  <c:v>795000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A0-104D-B8B3-957FBA42B2C4}"/>
            </c:ext>
          </c:extLst>
        </c:ser>
        <c:ser>
          <c:idx val="4"/>
          <c:order val="4"/>
          <c:tx>
            <c:strRef>
              <c:f>Workforce!$A$4</c:f>
              <c:strCache>
                <c:ptCount val="1"/>
                <c:pt idx="0">
                  <c:v>MedianUnitPrice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Workforce!$B$4:$D$4</c:f>
              <c:numCache>
                <c:formatCode>"$"#,##0</c:formatCode>
                <c:ptCount val="3"/>
                <c:pt idx="0">
                  <c:v>239950</c:v>
                </c:pt>
                <c:pt idx="1">
                  <c:v>425000</c:v>
                </c:pt>
                <c:pt idx="2">
                  <c:v>485000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1A0-104D-B8B3-957FBA42B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668367"/>
        <c:axId val="739653087"/>
      </c:lineChart>
      <c:catAx>
        <c:axId val="21708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81983"/>
        <c:crosses val="autoZero"/>
        <c:auto val="1"/>
        <c:lblAlgn val="ctr"/>
        <c:lblOffset val="100"/>
        <c:noMultiLvlLbl val="0"/>
      </c:catAx>
      <c:valAx>
        <c:axId val="217081983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80271"/>
        <c:crosses val="autoZero"/>
        <c:crossBetween val="between"/>
      </c:valAx>
      <c:valAx>
        <c:axId val="739653087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68367"/>
        <c:crosses val="max"/>
        <c:crossBetween val="between"/>
      </c:valAx>
      <c:catAx>
        <c:axId val="739668367"/>
        <c:scaling>
          <c:orientation val="minMax"/>
        </c:scaling>
        <c:delete val="1"/>
        <c:axPos val="b"/>
        <c:majorTickMark val="out"/>
        <c:minorTickMark val="none"/>
        <c:tickLblPos val="nextTo"/>
        <c:crossAx val="739653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Macquarie Fields Dewllers Commutes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Workforce!$A$12</c:f>
              <c:strCache>
                <c:ptCount val="1"/>
                <c:pt idx="0">
                  <c:v>AverageMotorVehiclesPerDwelling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Workforce!$B$12:$D$12</c:f>
              <c:numCache>
                <c:formatCode>_(* #,##0.0_);_(* \(#,##0.0\);_(* "-"??_);_(@_)</c:formatCode>
                <c:ptCount val="3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18-4C4B-A34A-9CC8D42C7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959920"/>
        <c:axId val="1457271440"/>
      </c:barChart>
      <c:lineChart>
        <c:grouping val="standard"/>
        <c:varyColors val="0"/>
        <c:ser>
          <c:idx val="0"/>
          <c:order val="0"/>
          <c:tx>
            <c:strRef>
              <c:f>Workforce!$A$10</c:f>
              <c:strCache>
                <c:ptCount val="1"/>
                <c:pt idx="0">
                  <c:v>PeopleTravelledToWorkByPublicTransport(%)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414588801399826"/>
                  <c:y val="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18-4C4B-A34A-9CC8D42C76B7}"/>
                </c:ext>
              </c:extLst>
            </c:dLbl>
            <c:dLbl>
              <c:idx val="1"/>
              <c:layout>
                <c:manualLayout>
                  <c:x val="-4.3590332458442793E-2"/>
                  <c:y val="6.9444444444444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518-4C4B-A34A-9CC8D42C76B7}"/>
                </c:ext>
              </c:extLst>
            </c:dLbl>
            <c:dLbl>
              <c:idx val="2"/>
              <c:layout>
                <c:manualLayout>
                  <c:x val="9.1874453193350834E-3"/>
                  <c:y val="4.629629629629629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518-4C4B-A34A-9CC8D42C76B7}"/>
                </c:ext>
              </c:extLst>
            </c:dLbl>
            <c:spPr>
              <a:solidFill>
                <a:schemeClr val="accent1">
                  <a:lumMod val="40000"/>
                  <a:lumOff val="6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Workforce!$B$2:$D$2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Workforce!$B$10:$D$10</c:f>
              <c:numCache>
                <c:formatCode>0.0%</c:formatCode>
                <c:ptCount val="3"/>
                <c:pt idx="0">
                  <c:v>0.221</c:v>
                </c:pt>
                <c:pt idx="1">
                  <c:v>0.23899999999999999</c:v>
                </c:pt>
                <c:pt idx="2">
                  <c:v>0.10299999999999999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8-4C4B-A34A-9CC8D42C76B7}"/>
            </c:ext>
          </c:extLst>
        </c:ser>
        <c:ser>
          <c:idx val="1"/>
          <c:order val="1"/>
          <c:tx>
            <c:strRef>
              <c:f>Workforce!$A$11</c:f>
              <c:strCache>
                <c:ptCount val="1"/>
                <c:pt idx="0">
                  <c:v>PeopleTravelledToWorkByCar(%)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470144356955381"/>
                  <c:y val="-5.0925925925925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18-4C4B-A34A-9CC8D42C76B7}"/>
                </c:ext>
              </c:extLst>
            </c:dLbl>
            <c:dLbl>
              <c:idx val="1"/>
              <c:layout>
                <c:manualLayout>
                  <c:x val="-9.6368110236220522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518-4C4B-A34A-9CC8D42C76B7}"/>
                </c:ext>
              </c:extLst>
            </c:dLbl>
            <c:dLbl>
              <c:idx val="2"/>
              <c:layout>
                <c:manualLayout>
                  <c:x val="3.6318897637795276E-3"/>
                  <c:y val="-5.0925925925925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518-4C4B-A34A-9CC8D42C76B7}"/>
                </c:ext>
              </c:extLst>
            </c:dLbl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Workforce!$B$2:$D$2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Workforce!$B$11:$D$11</c:f>
              <c:numCache>
                <c:formatCode>0.0%</c:formatCode>
                <c:ptCount val="3"/>
                <c:pt idx="0">
                  <c:v>0.61399999999999999</c:v>
                </c:pt>
                <c:pt idx="1">
                  <c:v>0.67</c:v>
                </c:pt>
                <c:pt idx="2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8-4C4B-A34A-9CC8D42C7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664496"/>
        <c:axId val="2029538896"/>
      </c:lineChart>
      <c:catAx>
        <c:axId val="202966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38896"/>
        <c:crosses val="autoZero"/>
        <c:auto val="1"/>
        <c:lblAlgn val="ctr"/>
        <c:lblOffset val="100"/>
        <c:noMultiLvlLbl val="0"/>
      </c:catAx>
      <c:valAx>
        <c:axId val="2029538896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64496"/>
        <c:crosses val="autoZero"/>
        <c:crossBetween val="between"/>
      </c:valAx>
      <c:valAx>
        <c:axId val="1457271440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959920"/>
        <c:crosses val="max"/>
        <c:crossBetween val="between"/>
      </c:valAx>
      <c:catAx>
        <c:axId val="145695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45727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Macquarie Fields </a:t>
            </a:r>
          </a:p>
          <a:p>
            <a:pPr>
              <a:defRPr/>
            </a:pPr>
            <a:r>
              <a:rPr lang="en-GB"/>
              <a:t>Property</a:t>
            </a:r>
            <a:r>
              <a:rPr lang="en-GB" baseline="0"/>
              <a:t> Price &amp; Dwelling Status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'Dwelling Status'!$A$3</c:f>
              <c:strCache>
                <c:ptCount val="1"/>
                <c:pt idx="0">
                  <c:v>MedianHousePrice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'Dwelling Status'!$B$2:$D$2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'Dwelling Status'!$B$3:$D$3</c:f>
              <c:numCache>
                <c:formatCode>_("$"* #,##0_);_("$"* \(#,##0\);_("$"* "-"??_);_(@_)</c:formatCode>
                <c:ptCount val="3"/>
                <c:pt idx="0">
                  <c:v>310000</c:v>
                </c:pt>
                <c:pt idx="1">
                  <c:v>580000</c:v>
                </c:pt>
                <c:pt idx="2">
                  <c:v>795000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B5-7D42-BD93-7EC43C5C1DFC}"/>
            </c:ext>
          </c:extLst>
        </c:ser>
        <c:ser>
          <c:idx val="6"/>
          <c:order val="6"/>
          <c:tx>
            <c:strRef>
              <c:f>'Dwelling Status'!$A$4</c:f>
              <c:strCache>
                <c:ptCount val="1"/>
                <c:pt idx="0">
                  <c:v>MedianUnitPrice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'Dwelling Status'!$B$2:$D$2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'Dwelling Status'!$B$4:$D$4</c:f>
              <c:numCache>
                <c:formatCode>_("$"* #,##0_);_("$"* \(#,##0\);_("$"* "-"??_);_(@_)</c:formatCode>
                <c:ptCount val="3"/>
                <c:pt idx="0">
                  <c:v>239950</c:v>
                </c:pt>
                <c:pt idx="1">
                  <c:v>425000</c:v>
                </c:pt>
                <c:pt idx="2">
                  <c:v>485000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B5-7D42-BD93-7EC43C5C1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6741183"/>
        <c:axId val="1426115471"/>
      </c:barChart>
      <c:lineChart>
        <c:grouping val="standard"/>
        <c:varyColors val="0"/>
        <c:ser>
          <c:idx val="0"/>
          <c:order val="0"/>
          <c:tx>
            <c:strRef>
              <c:f>'Dwelling Status'!$A$19</c:f>
              <c:strCache>
                <c:ptCount val="1"/>
                <c:pt idx="0">
                  <c:v>0xBedroom(NumberOfDwelling)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'Dwelling Status'!$B$2:$D$2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'Dwelling Status'!$B$19:$D$19</c:f>
              <c:numCache>
                <c:formatCode>_(* #,##0_);_(* \(#,##0\);_(* "-"??_);_(@_)</c:formatCode>
                <c:ptCount val="3"/>
                <c:pt idx="0">
                  <c:v>18.888000000000002</c:v>
                </c:pt>
                <c:pt idx="1">
                  <c:v>19.591999999999999</c:v>
                </c:pt>
                <c:pt idx="2">
                  <c:v>10.182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5-7D42-BD93-7EC43C5C1DFC}"/>
            </c:ext>
          </c:extLst>
        </c:ser>
        <c:ser>
          <c:idx val="1"/>
          <c:order val="1"/>
          <c:tx>
            <c:strRef>
              <c:f>'Dwelling Status'!$A$20</c:f>
              <c:strCache>
                <c:ptCount val="1"/>
                <c:pt idx="0">
                  <c:v>1xBedroom(NumberOfDwelling)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'Dwelling Status'!$B$2:$D$2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'Dwelling Status'!$B$20:$D$20</c:f>
              <c:numCache>
                <c:formatCode>_(* #,##0_);_(* \(#,##0\);_(* "-"??_);_(@_)</c:formatCode>
                <c:ptCount val="3"/>
                <c:pt idx="0">
                  <c:v>70.83</c:v>
                </c:pt>
                <c:pt idx="1">
                  <c:v>83.266000000000005</c:v>
                </c:pt>
                <c:pt idx="2">
                  <c:v>96.728999999999999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5-7D42-BD93-7EC43C5C1DFC}"/>
            </c:ext>
          </c:extLst>
        </c:ser>
        <c:ser>
          <c:idx val="2"/>
          <c:order val="2"/>
          <c:tx>
            <c:strRef>
              <c:f>'Dwelling Status'!$A$21</c:f>
              <c:strCache>
                <c:ptCount val="1"/>
                <c:pt idx="0">
                  <c:v>2xBedroom(NumberOfDwelling)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0445353112353379E-2"/>
                  <c:y val="3.2945113958965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5B5-7D42-BD93-7EC43C5C1DFC}"/>
                </c:ext>
              </c:extLst>
            </c:dLbl>
            <c:dLbl>
              <c:idx val="1"/>
              <c:layout>
                <c:manualLayout>
                  <c:x val="-6.5587052897708387E-2"/>
                  <c:y val="-2.69550932391532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5B5-7D42-BD93-7EC43C5C1DFC}"/>
                </c:ext>
              </c:extLst>
            </c:dLbl>
            <c:dLbl>
              <c:idx val="2"/>
              <c:layout>
                <c:manualLayout>
                  <c:x val="-4.8583002146452376E-3"/>
                  <c:y val="-3.2945113958964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5B5-7D42-BD93-7EC43C5C1DFC}"/>
                </c:ext>
              </c:extLst>
            </c:dLbl>
            <c:spPr>
              <a:solidFill>
                <a:schemeClr val="accent3">
                  <a:lumMod val="40000"/>
                  <a:lumOff val="6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'Dwelling Status'!$B$2:$D$2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'Dwelling Status'!$B$21:$D$21</c:f>
              <c:numCache>
                <c:formatCode>_(* #,##0_);_(* \(#,##0\);_(* "-"??_);_(@_)</c:formatCode>
                <c:ptCount val="3"/>
                <c:pt idx="0">
                  <c:v>708.3</c:v>
                </c:pt>
                <c:pt idx="1">
                  <c:v>744.49599999999998</c:v>
                </c:pt>
                <c:pt idx="2">
                  <c:v>829.83300000000008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B5-7D42-BD93-7EC43C5C1DFC}"/>
            </c:ext>
          </c:extLst>
        </c:ser>
        <c:ser>
          <c:idx val="3"/>
          <c:order val="3"/>
          <c:tx>
            <c:strRef>
              <c:f>'Dwelling Status'!$A$22</c:f>
              <c:strCache>
                <c:ptCount val="1"/>
                <c:pt idx="0">
                  <c:v>3xBedroom(NumberOfDwelling)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0365332699844E-2"/>
                  <c:y val="-2.9950103599059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B5-7D42-BD93-7EC43C5C1DFC}"/>
                </c:ext>
              </c:extLst>
            </c:dLbl>
            <c:dLbl>
              <c:idx val="1"/>
              <c:layout>
                <c:manualLayout>
                  <c:x val="-5.587045246841818E-2"/>
                  <c:y val="-3.8935134678776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B5-7D42-BD93-7EC43C5C1DFC}"/>
                </c:ext>
              </c:extLst>
            </c:dLbl>
            <c:dLbl>
              <c:idx val="2"/>
              <c:layout>
                <c:manualLayout>
                  <c:x val="4.858300214645059E-3"/>
                  <c:y val="5.990020719811828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5B5-7D42-BD93-7EC43C5C1DFC}"/>
                </c:ext>
              </c:extLst>
            </c:dLbl>
            <c:spPr>
              <a:solidFill>
                <a:schemeClr val="accent4">
                  <a:lumMod val="40000"/>
                  <a:lumOff val="6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'Dwelling Status'!$B$2:$D$2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'Dwelling Status'!$B$22:$D$22</c:f>
              <c:numCache>
                <c:formatCode>_(* #,##0_);_(* \(#,##0\);_(* "-"??_);_(@_)</c:formatCode>
                <c:ptCount val="3"/>
                <c:pt idx="0">
                  <c:v>2894.5859999999998</c:v>
                </c:pt>
                <c:pt idx="1">
                  <c:v>2840.8399999999997</c:v>
                </c:pt>
                <c:pt idx="2">
                  <c:v>2906.9609999999998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B5-7D42-BD93-7EC43C5C1DFC}"/>
            </c:ext>
          </c:extLst>
        </c:ser>
        <c:ser>
          <c:idx val="4"/>
          <c:order val="4"/>
          <c:tx>
            <c:strRef>
              <c:f>'Dwelling Status'!$A$23</c:f>
              <c:strCache>
                <c:ptCount val="1"/>
                <c:pt idx="0">
                  <c:v>4xBedroom(NumberOfDwelling)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7732803434320971E-2"/>
                  <c:y val="-2.995010359905914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5B5-7D42-BD93-7EC43C5C1DFC}"/>
                </c:ext>
              </c:extLst>
            </c:dLbl>
            <c:dLbl>
              <c:idx val="1"/>
              <c:layout>
                <c:manualLayout>
                  <c:x val="-7.7732803434320943E-2"/>
                  <c:y val="-3.8935134678776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5B5-7D42-BD93-7EC43C5C1DFC}"/>
                </c:ext>
              </c:extLst>
            </c:dLbl>
            <c:dLbl>
              <c:idx val="2"/>
              <c:layout>
                <c:manualLayout>
                  <c:x val="-2.6720651180548002E-2"/>
                  <c:y val="-4.4925155398588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5B5-7D42-BD93-7EC43C5C1DFC}"/>
                </c:ext>
              </c:extLst>
            </c:dLbl>
            <c:spPr>
              <a:solidFill>
                <a:schemeClr val="accent5">
                  <a:lumMod val="40000"/>
                  <a:lumOff val="6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'Dwelling Status'!$B$2:$D$2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'Dwelling Status'!$B$23:$D$23</c:f>
              <c:numCache>
                <c:formatCode>_(* #,##0_);_(* \(#,##0\);_(* "-"??_);_(@_)</c:formatCode>
                <c:ptCount val="3"/>
                <c:pt idx="0">
                  <c:v>892.45799999999997</c:v>
                </c:pt>
                <c:pt idx="1">
                  <c:v>1062.866</c:v>
                </c:pt>
                <c:pt idx="2">
                  <c:v>1160.748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B5-7D42-BD93-7EC43C5C1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327712"/>
        <c:axId val="1457106160"/>
      </c:lineChart>
      <c:catAx>
        <c:axId val="14573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06160"/>
        <c:crosses val="autoZero"/>
        <c:auto val="1"/>
        <c:lblAlgn val="ctr"/>
        <c:lblOffset val="100"/>
        <c:noMultiLvlLbl val="0"/>
      </c:catAx>
      <c:valAx>
        <c:axId val="145710616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27712"/>
        <c:crosses val="autoZero"/>
        <c:crossBetween val="between"/>
      </c:valAx>
      <c:valAx>
        <c:axId val="1426115471"/>
        <c:scaling>
          <c:orientation val="minMax"/>
          <c:max val="900000"/>
        </c:scaling>
        <c:delete val="0"/>
        <c:axPos val="r"/>
        <c:numFmt formatCode="&quot;$&quot;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41183"/>
        <c:crosses val="max"/>
        <c:crossBetween val="between"/>
      </c:valAx>
      <c:catAx>
        <c:axId val="1426741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6115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Macquarie Fields </a:t>
            </a:r>
          </a:p>
          <a:p>
            <a:pPr>
              <a:defRPr/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Unit Price &amp; Number of FlatUnit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'Dwelling Status'!$A$4</c:f>
              <c:strCache>
                <c:ptCount val="1"/>
                <c:pt idx="0">
                  <c:v>MedianUnitPrice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'Dwelling Status'!$B$2:$D$2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'Dwelling Status'!$B$4:$D$4</c:f>
              <c:numCache>
                <c:formatCode>_("$"* #,##0_);_("$"* \(#,##0\);_("$"* "-"??_);_(@_)</c:formatCode>
                <c:ptCount val="3"/>
                <c:pt idx="0">
                  <c:v>239950</c:v>
                </c:pt>
                <c:pt idx="1">
                  <c:v>425000</c:v>
                </c:pt>
                <c:pt idx="2">
                  <c:v>485000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87-8B43-B0B4-0B7B8995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97692528"/>
        <c:axId val="1397519744"/>
      </c:barChart>
      <c:lineChart>
        <c:grouping val="standard"/>
        <c:varyColors val="0"/>
        <c:ser>
          <c:idx val="1"/>
          <c:order val="0"/>
          <c:tx>
            <c:strRef>
              <c:f>'Dwelling Status'!$A$13</c:f>
              <c:strCache>
                <c:ptCount val="1"/>
                <c:pt idx="0">
                  <c:v>FlatUnitApartment(Number of Dwellings)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538462544844668E-2"/>
                  <c:y val="4.65356754580007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A87-8B43-B0B4-0B7B8995CEFA}"/>
                </c:ext>
              </c:extLst>
            </c:dLbl>
            <c:dLbl>
              <c:idx val="1"/>
              <c:layout>
                <c:manualLayout>
                  <c:x val="-3.323077003587576E-2"/>
                  <c:y val="-6.5149945641201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A87-8B43-B0B4-0B7B8995CEFA}"/>
                </c:ext>
              </c:extLst>
            </c:dLbl>
            <c:dLbl>
              <c:idx val="2"/>
              <c:layout>
                <c:manualLayout>
                  <c:x val="-3.3230770035875712E-2"/>
                  <c:y val="-4.65356754580008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A87-8B43-B0B4-0B7B8995CEFA}"/>
                </c:ext>
              </c:extLst>
            </c:dLbl>
            <c:spPr>
              <a:solidFill>
                <a:schemeClr val="accent2">
                  <a:lumMod val="60000"/>
                  <a:lumOff val="4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'Dwelling Status'!$B$2:$D$2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'Dwelling Status'!$B$13:$D$13</c:f>
              <c:numCache>
                <c:formatCode>_(* #,##0_);_(* \(#,##0\);_(* "-"??_);_(@_)</c:formatCode>
                <c:ptCount val="3"/>
                <c:pt idx="0">
                  <c:v>118.05000000000001</c:v>
                </c:pt>
                <c:pt idx="1">
                  <c:v>9.7959999999999994</c:v>
                </c:pt>
                <c:pt idx="2">
                  <c:v>61.091999999999999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87-8B43-B0B4-0B7B8995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475936"/>
        <c:axId val="2029571488"/>
      </c:lineChart>
      <c:catAx>
        <c:axId val="202947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71488"/>
        <c:crosses val="autoZero"/>
        <c:auto val="1"/>
        <c:lblAlgn val="ctr"/>
        <c:lblOffset val="100"/>
        <c:noMultiLvlLbl val="0"/>
      </c:catAx>
      <c:valAx>
        <c:axId val="2029571488"/>
        <c:scaling>
          <c:orientation val="minMax"/>
          <c:max val="500"/>
          <c:min val="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75936"/>
        <c:crosses val="autoZero"/>
        <c:crossBetween val="between"/>
      </c:valAx>
      <c:valAx>
        <c:axId val="1397519744"/>
        <c:scaling>
          <c:orientation val="minMax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692528"/>
        <c:crosses val="max"/>
        <c:crossBetween val="between"/>
      </c:valAx>
      <c:catAx>
        <c:axId val="139769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7519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Macquarie Fields </a:t>
            </a:r>
          </a:p>
          <a:p>
            <a:pPr>
              <a:defRPr/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House Price &amp; Numbler of Houses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'Dwelling Status'!$A$3</c:f>
              <c:strCache>
                <c:ptCount val="1"/>
                <c:pt idx="0">
                  <c:v>MedianHousePrice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'Dwelling Status'!$B$2:$D$2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'Dwelling Status'!$B$3:$D$3</c:f>
              <c:numCache>
                <c:formatCode>_("$"* #,##0_);_("$"* \(#,##0\);_("$"* "-"??_);_(@_)</c:formatCode>
                <c:ptCount val="3"/>
                <c:pt idx="0">
                  <c:v>310000</c:v>
                </c:pt>
                <c:pt idx="1">
                  <c:v>580000</c:v>
                </c:pt>
                <c:pt idx="2">
                  <c:v>795000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77-284D-A0A2-B67260CEF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7088447"/>
        <c:axId val="1280651792"/>
      </c:barChart>
      <c:lineChart>
        <c:grouping val="standard"/>
        <c:varyColors val="0"/>
        <c:ser>
          <c:idx val="0"/>
          <c:order val="0"/>
          <c:tx>
            <c:strRef>
              <c:f>'Dwelling Status'!$A$11</c:f>
              <c:strCache>
                <c:ptCount val="1"/>
                <c:pt idx="0">
                  <c:v>SeparateHouse(Number of Dwellings)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727406307229248E-2"/>
                  <c:y val="-7.4074074074074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77-284D-A0A2-B67260CEF595}"/>
                </c:ext>
              </c:extLst>
            </c:dLbl>
            <c:dLbl>
              <c:idx val="1"/>
              <c:layout>
                <c:manualLayout>
                  <c:x val="-6.1979916717537102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77-284D-A0A2-B67260CEF595}"/>
                </c:ext>
              </c:extLst>
            </c:dLbl>
            <c:dLbl>
              <c:idx val="2"/>
              <c:layout>
                <c:manualLayout>
                  <c:x val="-7.7474895896921386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77-284D-A0A2-B67260CEF595}"/>
                </c:ext>
              </c:extLst>
            </c:dLbl>
            <c:spPr>
              <a:solidFill>
                <a:schemeClr val="accent1">
                  <a:lumMod val="20000"/>
                  <a:lumOff val="8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'Dwelling Status'!$B$2:$D$2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'Dwelling Status'!$B$11:$D$11</c:f>
              <c:numCache>
                <c:formatCode>_(* #,##0_);_(* \(#,##0\);_(* "-"??_);_(@_)</c:formatCode>
                <c:ptCount val="3"/>
                <c:pt idx="0">
                  <c:v>3480.114</c:v>
                </c:pt>
                <c:pt idx="1">
                  <c:v>3467.7839999999997</c:v>
                </c:pt>
                <c:pt idx="2">
                  <c:v>3568.7909999999997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7-284D-A0A2-B67260CEF595}"/>
            </c:ext>
          </c:extLst>
        </c:ser>
        <c:ser>
          <c:idx val="1"/>
          <c:order val="1"/>
          <c:tx>
            <c:strRef>
              <c:f>'Dwelling Status'!$A$12</c:f>
              <c:strCache>
                <c:ptCount val="1"/>
                <c:pt idx="0">
                  <c:v>SemiDetached(Number of Dwellings)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232427127844991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177-284D-A0A2-B67260CEF595}"/>
                </c:ext>
              </c:extLst>
            </c:dLbl>
            <c:dLbl>
              <c:idx val="1"/>
              <c:layout>
                <c:manualLayout>
                  <c:x val="-5.4232427127844963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177-284D-A0A2-B67260CEF595}"/>
                </c:ext>
              </c:extLst>
            </c:dLbl>
            <c:dLbl>
              <c:idx val="2"/>
              <c:layout>
                <c:manualLayout>
                  <c:x val="-5.1649930597947681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177-284D-A0A2-B67260CEF595}"/>
                </c:ext>
              </c:extLst>
            </c:dLbl>
            <c:spPr>
              <a:solidFill>
                <a:schemeClr val="accent2">
                  <a:lumMod val="20000"/>
                  <a:lumOff val="8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'Dwelling Status'!$B$12:$D$12</c:f>
              <c:numCache>
                <c:formatCode>_(* #,##0_);_(* \(#,##0\);_(* "-"??_);_(@_)</c:formatCode>
                <c:ptCount val="3"/>
                <c:pt idx="0">
                  <c:v>1114.3920000000001</c:v>
                </c:pt>
                <c:pt idx="1">
                  <c:v>1410.6239999999998</c:v>
                </c:pt>
                <c:pt idx="2">
                  <c:v>1450.9349999999999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77-284D-A0A2-B67260CEF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475936"/>
        <c:axId val="2029571488"/>
      </c:lineChart>
      <c:catAx>
        <c:axId val="202947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71488"/>
        <c:crosses val="autoZero"/>
        <c:auto val="1"/>
        <c:lblAlgn val="ctr"/>
        <c:lblOffset val="100"/>
        <c:noMultiLvlLbl val="0"/>
      </c:catAx>
      <c:valAx>
        <c:axId val="2029571488"/>
        <c:scaling>
          <c:orientation val="minMax"/>
          <c:max val="50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75936"/>
        <c:crosses val="autoZero"/>
        <c:crossBetween val="between"/>
      </c:valAx>
      <c:valAx>
        <c:axId val="1280651792"/>
        <c:scaling>
          <c:orientation val="minMax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088447"/>
        <c:crosses val="max"/>
        <c:crossBetween val="between"/>
      </c:valAx>
      <c:catAx>
        <c:axId val="1427088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065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Macquarie Fields </a:t>
            </a:r>
          </a:p>
          <a:p>
            <a:pPr>
              <a:defRPr/>
            </a:pPr>
            <a:r>
              <a:rPr lang="en-GB"/>
              <a:t>Property Price Change vs </a:t>
            </a:r>
            <a:r>
              <a:rPr lang="en-GB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Total Dwelling Number Change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'Property Price'!$A$5</c:f>
              <c:strCache>
                <c:ptCount val="1"/>
                <c:pt idx="0">
                  <c:v>Hosue Price Change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'Property Price'!$B$2:$D$2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'Property Price'!$B$5:$D$5</c:f>
              <c:numCache>
                <c:formatCode>0%</c:formatCode>
                <c:ptCount val="3"/>
                <c:pt idx="0">
                  <c:v>0</c:v>
                </c:pt>
                <c:pt idx="1">
                  <c:v>0.87096774193548387</c:v>
                </c:pt>
                <c:pt idx="2">
                  <c:v>0.37068965517241381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D-3A47-9096-0811194E393E}"/>
            </c:ext>
          </c:extLst>
        </c:ser>
        <c:ser>
          <c:idx val="1"/>
          <c:order val="1"/>
          <c:tx>
            <c:strRef>
              <c:f>'Property Price'!$A$6</c:f>
              <c:strCache>
                <c:ptCount val="1"/>
                <c:pt idx="0">
                  <c:v>Unit Price Change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'Property Price'!$B$2:$D$2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'Property Price'!$B$6:$D$6</c:f>
              <c:numCache>
                <c:formatCode>0%</c:formatCode>
                <c:ptCount val="3"/>
                <c:pt idx="0">
                  <c:v>0</c:v>
                </c:pt>
                <c:pt idx="1">
                  <c:v>0.77120233381954573</c:v>
                </c:pt>
                <c:pt idx="2">
                  <c:v>0.14117647058823529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D-3A47-9096-0811194E393E}"/>
            </c:ext>
          </c:extLst>
        </c:ser>
        <c:ser>
          <c:idx val="2"/>
          <c:order val="2"/>
          <c:tx>
            <c:strRef>
              <c:f>'Property Price'!$A$8</c:f>
              <c:strCache>
                <c:ptCount val="1"/>
                <c:pt idx="0">
                  <c:v>TotalPrivateDwellingChange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DD-3A47-9096-0811194E39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'Property Price'!$B$8:$D$8</c:f>
              <c:numCache>
                <c:formatCode>0.0%</c:formatCode>
                <c:ptCount val="3"/>
                <c:pt idx="0">
                  <c:v>0</c:v>
                </c:pt>
                <c:pt idx="1">
                  <c:v>3.727234222786955E-2</c:v>
                </c:pt>
                <c:pt idx="2">
                  <c:v>3.9403838301347492E-2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D-3A47-9096-0811194E39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37665856"/>
        <c:axId val="193113647"/>
      </c:lineChart>
      <c:catAx>
        <c:axId val="213766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3647"/>
        <c:crosses val="autoZero"/>
        <c:auto val="1"/>
        <c:lblAlgn val="ctr"/>
        <c:lblOffset val="100"/>
        <c:noMultiLvlLbl val="0"/>
      </c:catAx>
      <c:valAx>
        <c:axId val="19311364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658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Macquarie Fields</a:t>
            </a:r>
          </a:p>
          <a:p>
            <a:pPr>
              <a:defRPr/>
            </a:pPr>
            <a:r>
              <a:rPr lang="en-GB"/>
              <a:t>Property</a:t>
            </a:r>
            <a:r>
              <a:rPr lang="en-GB" baseline="0"/>
              <a:t> Price &amp; Price Elasticity of Supply/Demand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 Elasticity of S&amp;D'!$A$10</c:f>
              <c:strCache>
                <c:ptCount val="1"/>
                <c:pt idx="0">
                  <c:v>MedianHousePrice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'Price Elasticity of S&amp;D'!$B$2:$D$2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'Price Elasticity of S&amp;D'!$B$10:$D$10</c:f>
              <c:numCache>
                <c:formatCode>"$"#,##0</c:formatCode>
                <c:ptCount val="3"/>
                <c:pt idx="0">
                  <c:v>310000</c:v>
                </c:pt>
                <c:pt idx="1">
                  <c:v>580000</c:v>
                </c:pt>
                <c:pt idx="2">
                  <c:v>795000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5-194B-A1C6-6A742531EF97}"/>
            </c:ext>
          </c:extLst>
        </c:ser>
        <c:ser>
          <c:idx val="1"/>
          <c:order val="1"/>
          <c:tx>
            <c:strRef>
              <c:f>'Price Elasticity of S&amp;D'!$A$11</c:f>
              <c:strCache>
                <c:ptCount val="1"/>
                <c:pt idx="0">
                  <c:v>MedianUnitPrice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'Price Elasticity of S&amp;D'!$B$2:$D$2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'Price Elasticity of S&amp;D'!$B$11:$D$11</c:f>
              <c:numCache>
                <c:formatCode>"$"#,##0</c:formatCode>
                <c:ptCount val="3"/>
                <c:pt idx="0">
                  <c:v>239950</c:v>
                </c:pt>
                <c:pt idx="1">
                  <c:v>425000</c:v>
                </c:pt>
                <c:pt idx="2">
                  <c:v>485000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5-194B-A1C6-6A742531E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25270688"/>
        <c:axId val="228988767"/>
      </c:barChart>
      <c:lineChart>
        <c:grouping val="standard"/>
        <c:varyColors val="0"/>
        <c:ser>
          <c:idx val="3"/>
          <c:order val="2"/>
          <c:tx>
            <c:strRef>
              <c:f>'Price Elasticity of S&amp;D'!$A$14</c:f>
              <c:strCache>
                <c:ptCount val="1"/>
                <c:pt idx="0">
                  <c:v>Price Elasticity of Demand-House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C5-194B-A1C6-6A742531EF97}"/>
                </c:ext>
              </c:extLst>
            </c:dLbl>
            <c:dLbl>
              <c:idx val="2"/>
              <c:layout>
                <c:manualLayout>
                  <c:x val="7.5059381733190433E-2"/>
                  <c:y val="-1.49581798660572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C5-194B-A1C6-6A742531EF97}"/>
                </c:ext>
              </c:extLst>
            </c:dLbl>
            <c:spPr>
              <a:solidFill>
                <a:schemeClr val="accent4">
                  <a:lumMod val="40000"/>
                  <a:lumOff val="6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'Price Elasticity of S&amp;D'!$B$14:$D$14</c:f>
              <c:numCache>
                <c:formatCode>0.00%</c:formatCode>
                <c:ptCount val="3"/>
                <c:pt idx="1">
                  <c:v>4.7425405663826289E-2</c:v>
                </c:pt>
                <c:pt idx="2">
                  <c:v>6.0783243061749898E-2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C5-194B-A1C6-6A742531EF97}"/>
            </c:ext>
          </c:extLst>
        </c:ser>
        <c:ser>
          <c:idx val="4"/>
          <c:order val="3"/>
          <c:tx>
            <c:strRef>
              <c:f>'Price Elasticity of S&amp;D'!$A$15</c:f>
              <c:strCache>
                <c:ptCount val="1"/>
                <c:pt idx="0">
                  <c:v>Price Elasticity of Demand-Unit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C5-194B-A1C6-6A742531EF97}"/>
                </c:ext>
              </c:extLst>
            </c:dLbl>
            <c:dLbl>
              <c:idx val="2"/>
              <c:layout>
                <c:manualLayout>
                  <c:x val="1.5801697277011514E-2"/>
                  <c:y val="-9.08125159454344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C5-194B-A1C6-6A742531EF97}"/>
                </c:ext>
              </c:extLst>
            </c:dLbl>
            <c:spPr>
              <a:solidFill>
                <a:schemeClr val="accent5">
                  <a:lumMod val="40000"/>
                  <a:lumOff val="6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'Price Elasticity of S&amp;D'!$B$15:$D$15</c:f>
              <c:numCache>
                <c:formatCode>0.00%</c:formatCode>
                <c:ptCount val="3"/>
                <c:pt idx="1">
                  <c:v>5.3560520592333058E-2</c:v>
                </c:pt>
                <c:pt idx="2">
                  <c:v>0.15959967915998269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C5-194B-A1C6-6A742531EF97}"/>
            </c:ext>
          </c:extLst>
        </c:ser>
        <c:ser>
          <c:idx val="2"/>
          <c:order val="4"/>
          <c:tx>
            <c:strRef>
              <c:f>'Price Elasticity of S&amp;D'!$A$16</c:f>
              <c:strCache>
                <c:ptCount val="1"/>
                <c:pt idx="0">
                  <c:v>Price Elasticity of Supply-House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6.8715080776180729E-2"/>
                  <c:y val="-1.4124290643647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7C5-194B-A1C6-6A742531EF97}"/>
                </c:ext>
              </c:extLst>
            </c:dLbl>
            <c:spPr>
              <a:solidFill>
                <a:schemeClr val="bg2">
                  <a:lumMod val="75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'Price Elasticity of S&amp;D'!$B$16:$D$16</c:f>
              <c:numCache>
                <c:formatCode>0.00%</c:formatCode>
                <c:ptCount val="3"/>
                <c:pt idx="1">
                  <c:v>4.2794170706072443E-2</c:v>
                </c:pt>
                <c:pt idx="2">
                  <c:v>0.10629872658037928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C5-194B-A1C6-6A742531EF97}"/>
            </c:ext>
          </c:extLst>
        </c:ser>
        <c:ser>
          <c:idx val="5"/>
          <c:order val="5"/>
          <c:tx>
            <c:strRef>
              <c:f>'Price Elasticity of S&amp;D'!$A$17</c:f>
              <c:strCache>
                <c:ptCount val="1"/>
                <c:pt idx="0">
                  <c:v>Price Elasticity of Supply-Unit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1.67597757990685E-2"/>
                  <c:y val="-1.9774006901106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7C5-194B-A1C6-6A742531EF97}"/>
                </c:ext>
              </c:extLst>
            </c:dLbl>
            <c:spPr>
              <a:solidFill>
                <a:schemeClr val="accent6">
                  <a:lumMod val="40000"/>
                  <a:lumOff val="6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'Price Elasticity of S&amp;D'!$B$17:$D$17</c:f>
              <c:numCache>
                <c:formatCode>0.00%</c:formatCode>
                <c:ptCount val="3"/>
                <c:pt idx="1">
                  <c:v>4.8330173021222902E-2</c:v>
                </c:pt>
                <c:pt idx="2">
                  <c:v>0.27911052130121139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C5-194B-A1C6-6A742531E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609488"/>
        <c:axId val="1285200336"/>
      </c:lineChart>
      <c:catAx>
        <c:axId val="202527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88767"/>
        <c:crosses val="autoZero"/>
        <c:auto val="1"/>
        <c:lblAlgn val="ctr"/>
        <c:lblOffset val="100"/>
        <c:noMultiLvlLbl val="0"/>
      </c:catAx>
      <c:valAx>
        <c:axId val="228988767"/>
        <c:scaling>
          <c:orientation val="minMax"/>
          <c:max val="900000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70688"/>
        <c:crosses val="autoZero"/>
        <c:crossBetween val="between"/>
      </c:valAx>
      <c:valAx>
        <c:axId val="12852003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609488"/>
        <c:crosses val="max"/>
        <c:crossBetween val="between"/>
      </c:valAx>
      <c:catAx>
        <c:axId val="1385609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285200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Macquarie Fields</a:t>
            </a:r>
          </a:p>
          <a:p>
            <a:pPr>
              <a:defRPr/>
            </a:pPr>
            <a:r>
              <a:rPr lang="en-GB"/>
              <a:t>Property Price &amp; Gross Rental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'Gross Rental Yield '!$A$3</c:f>
              <c:strCache>
                <c:ptCount val="1"/>
                <c:pt idx="0">
                  <c:v>MedianHousePrice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'Gross Rental Yield 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'Gross Rental Yield '!$B$3:$D$3</c:f>
              <c:numCache>
                <c:formatCode>"$"#,##0</c:formatCode>
                <c:ptCount val="3"/>
                <c:pt idx="0">
                  <c:v>310000</c:v>
                </c:pt>
                <c:pt idx="1">
                  <c:v>580000</c:v>
                </c:pt>
                <c:pt idx="2">
                  <c:v>795000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8-2B42-91EA-B5C5DB1CA422}"/>
            </c:ext>
          </c:extLst>
        </c:ser>
        <c:ser>
          <c:idx val="1"/>
          <c:order val="1"/>
          <c:tx>
            <c:strRef>
              <c:f>'Gross Rental Yield '!$A$4</c:f>
              <c:strCache>
                <c:ptCount val="1"/>
                <c:pt idx="0">
                  <c:v>MedianUnitPrice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'Gross Rental Yield 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'Gross Rental Yield '!$B$4:$D$4</c:f>
              <c:numCache>
                <c:formatCode>"$"#,##0</c:formatCode>
                <c:ptCount val="3"/>
                <c:pt idx="0">
                  <c:v>239950</c:v>
                </c:pt>
                <c:pt idx="1">
                  <c:v>425000</c:v>
                </c:pt>
                <c:pt idx="2">
                  <c:v>485000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8-2B42-91EA-B5C5DB1CA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7398736"/>
        <c:axId val="1457165680"/>
      </c:barChart>
      <c:lineChart>
        <c:grouping val="standard"/>
        <c:varyColors val="0"/>
        <c:ser>
          <c:idx val="2"/>
          <c:order val="2"/>
          <c:tx>
            <c:strRef>
              <c:f>'Gross Rental Yield '!$A$7</c:f>
              <c:strCache>
                <c:ptCount val="1"/>
                <c:pt idx="0">
                  <c:v>Gross Rental Yield-House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3.0440771680015227E-2"/>
                  <c:y val="-3.0015453822730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58-2B42-91EA-B5C5DB1CA422}"/>
                </c:ext>
              </c:extLst>
            </c:dLbl>
            <c:spPr>
              <a:solidFill>
                <a:schemeClr val="bg2">
                  <a:lumMod val="75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'Gross Rental Yield 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'Gross Rental Yield '!$B$7:$D$7</c:f>
              <c:numCache>
                <c:formatCode>0.00%</c:formatCode>
                <c:ptCount val="3"/>
                <c:pt idx="0">
                  <c:v>3.5827287096774199E-2</c:v>
                </c:pt>
                <c:pt idx="1">
                  <c:v>2.7869534482758619E-2</c:v>
                </c:pt>
                <c:pt idx="2">
                  <c:v>2.2300150943396223E-2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58-2B42-91EA-B5C5DB1CA422}"/>
            </c:ext>
          </c:extLst>
        </c:ser>
        <c:ser>
          <c:idx val="3"/>
          <c:order val="3"/>
          <c:tx>
            <c:strRef>
              <c:f>'Gross Rental Yield '!$A$8</c:f>
              <c:strCache>
                <c:ptCount val="1"/>
                <c:pt idx="0">
                  <c:v>Gross Rental Yield-Unit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chemeClr val="accent4">
                  <a:lumMod val="40000"/>
                  <a:lumOff val="6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'Gross Rental Yield 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'Gross Rental Yield '!$B$8:$D$8</c:f>
              <c:numCache>
                <c:formatCode>0.00%</c:formatCode>
                <c:ptCount val="3"/>
                <c:pt idx="0">
                  <c:v>4.6286555532402587E-2</c:v>
                </c:pt>
                <c:pt idx="1">
                  <c:v>3.8033717647058825E-2</c:v>
                </c:pt>
                <c:pt idx="2">
                  <c:v>3.6553855670103087E-2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58-2B42-91EA-B5C5DB1CA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394495"/>
        <c:axId val="2107412016"/>
      </c:lineChart>
      <c:catAx>
        <c:axId val="145739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65680"/>
        <c:crosses val="autoZero"/>
        <c:auto val="1"/>
        <c:lblAlgn val="ctr"/>
        <c:lblOffset val="100"/>
        <c:noMultiLvlLbl val="0"/>
      </c:catAx>
      <c:valAx>
        <c:axId val="1457165680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98736"/>
        <c:crosses val="autoZero"/>
        <c:crossBetween val="between"/>
      </c:valAx>
      <c:valAx>
        <c:axId val="2107412016"/>
        <c:scaling>
          <c:orientation val="minMax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94495"/>
        <c:crosses val="max"/>
        <c:crossBetween val="between"/>
      </c:valAx>
      <c:catAx>
        <c:axId val="735394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7412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Macquarie Fields </a:t>
            </a:r>
          </a:p>
          <a:p>
            <a:pPr>
              <a:defRPr/>
            </a:pPr>
            <a:r>
              <a:rPr lang="en-GB" sz="1200"/>
              <a:t>Supply</a:t>
            </a:r>
            <a:r>
              <a:rPr lang="en-GB" sz="1200" baseline="0"/>
              <a:t> and Demand Ratio vs Price Movement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'Supply VS Demand'!$A$10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'Supply VS Demand'!$B$2:$D$2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'Supply VS Demand'!$B$10:$D$10</c:f>
              <c:numCache>
                <c:formatCode>#,##0.000</c:formatCode>
                <c:ptCount val="3"/>
                <c:pt idx="0">
                  <c:v>1.0397722095671982</c:v>
                </c:pt>
                <c:pt idx="1">
                  <c:v>1.0357444946769725</c:v>
                </c:pt>
                <c:pt idx="2">
                  <c:v>1.0528346288240746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2-E646-82BF-AD80D5535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29683216"/>
        <c:axId val="2029684928"/>
      </c:barChart>
      <c:lineChart>
        <c:grouping val="standard"/>
        <c:varyColors val="0"/>
        <c:ser>
          <c:idx val="2"/>
          <c:order val="1"/>
          <c:tx>
            <c:strRef>
              <c:f>'Supply VS Demand'!$A$11</c:f>
              <c:strCache>
                <c:ptCount val="1"/>
                <c:pt idx="0">
                  <c:v>MedianHousePrice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5439588801399826"/>
                  <c:y val="-2.07870294593798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62-E646-82BF-AD80D5535C37}"/>
                </c:ext>
              </c:extLst>
            </c:dLbl>
            <c:dLbl>
              <c:idx val="1"/>
              <c:layout>
                <c:manualLayout>
                  <c:x val="-7.1062554680664872E-2"/>
                  <c:y val="-9.94907044726216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62-E646-82BF-AD80D5535C37}"/>
                </c:ext>
              </c:extLst>
            </c:dLbl>
            <c:dLbl>
              <c:idx val="2"/>
              <c:layout>
                <c:manualLayout>
                  <c:x val="1.2270778652668315E-2"/>
                  <c:y val="-1.6157401517424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62-E646-82BF-AD80D5535C37}"/>
                </c:ext>
              </c:extLst>
            </c:dLbl>
            <c:spPr>
              <a:solidFill>
                <a:schemeClr val="bg2">
                  <a:lumMod val="9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'Supply VS Demand'!$B$11:$D$11</c:f>
              <c:numCache>
                <c:formatCode>"$"#,##0</c:formatCode>
                <c:ptCount val="3"/>
                <c:pt idx="0">
                  <c:v>310000</c:v>
                </c:pt>
                <c:pt idx="1">
                  <c:v>580000</c:v>
                </c:pt>
                <c:pt idx="2">
                  <c:v>795000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2-E646-82BF-AD80D5535C37}"/>
            </c:ext>
          </c:extLst>
        </c:ser>
        <c:ser>
          <c:idx val="3"/>
          <c:order val="2"/>
          <c:tx>
            <c:strRef>
              <c:f>'Supply VS Demand'!$A$12</c:f>
              <c:strCache>
                <c:ptCount val="1"/>
                <c:pt idx="0">
                  <c:v>MedianUnitPrice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111111111111112E-2"/>
                  <c:y val="5.09259073615094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662-E646-82BF-AD80D5535C37}"/>
                </c:ext>
              </c:extLst>
            </c:dLbl>
            <c:dLbl>
              <c:idx val="1"/>
              <c:layout>
                <c:manualLayout>
                  <c:x val="1.3888888888888888E-2"/>
                  <c:y val="6.48147911873756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662-E646-82BF-AD80D5535C37}"/>
                </c:ext>
              </c:extLst>
            </c:dLbl>
            <c:dLbl>
              <c:idx val="2"/>
              <c:layout>
                <c:manualLayout>
                  <c:x val="1.3888888888888888E-2"/>
                  <c:y val="-6.4814791187375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662-E646-82BF-AD80D5535C37}"/>
                </c:ext>
              </c:extLst>
            </c:dLbl>
            <c:spPr>
              <a:solidFill>
                <a:schemeClr val="accent4">
                  <a:lumMod val="20000"/>
                  <a:lumOff val="8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'Supply VS Demand'!$B$12:$D$12</c:f>
              <c:numCache>
                <c:formatCode>"$"#,##0</c:formatCode>
                <c:ptCount val="3"/>
                <c:pt idx="0">
                  <c:v>239950</c:v>
                </c:pt>
                <c:pt idx="1">
                  <c:v>425000</c:v>
                </c:pt>
                <c:pt idx="2">
                  <c:v>485000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62-E646-82BF-AD80D5535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741552"/>
        <c:axId val="2029462064"/>
      </c:lineChart>
      <c:catAx>
        <c:axId val="202968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84928"/>
        <c:crosses val="autoZero"/>
        <c:auto val="1"/>
        <c:lblAlgn val="ctr"/>
        <c:lblOffset val="100"/>
        <c:noMultiLvlLbl val="0"/>
      </c:catAx>
      <c:valAx>
        <c:axId val="2029684928"/>
        <c:scaling>
          <c:orientation val="minMax"/>
        </c:scaling>
        <c:delete val="0"/>
        <c:axPos val="l"/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83216"/>
        <c:crosses val="autoZero"/>
        <c:crossBetween val="between"/>
      </c:valAx>
      <c:valAx>
        <c:axId val="2029462064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41552"/>
        <c:crosses val="max"/>
        <c:crossBetween val="between"/>
      </c:valAx>
      <c:catAx>
        <c:axId val="2029741552"/>
        <c:scaling>
          <c:orientation val="minMax"/>
        </c:scaling>
        <c:delete val="1"/>
        <c:axPos val="b"/>
        <c:majorTickMark val="out"/>
        <c:minorTickMark val="none"/>
        <c:tickLblPos val="nextTo"/>
        <c:crossAx val="2029462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Macquarie Fields </a:t>
            </a:r>
          </a:p>
          <a:p>
            <a:pPr>
              <a:defRPr/>
            </a:pPr>
            <a:r>
              <a:rPr lang="en-GB"/>
              <a:t>Supply &amp; Demand Movements</a:t>
            </a:r>
            <a:r>
              <a:rPr lang="en-GB" baseline="0"/>
              <a:t> and Changes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'Supply VS Demand'!$A$6</c:f>
              <c:strCache>
                <c:ptCount val="1"/>
                <c:pt idx="0">
                  <c:v>Supply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'Supply VS Demand'!$B$2:$D$2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'Supply VS Demand'!$B$6:$D$6</c:f>
              <c:numCache>
                <c:formatCode>#,##0.0</c:formatCode>
                <c:ptCount val="3"/>
                <c:pt idx="0">
                  <c:v>4722</c:v>
                </c:pt>
                <c:pt idx="1">
                  <c:v>4898</c:v>
                </c:pt>
                <c:pt idx="2">
                  <c:v>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3-EC48-9E13-5123B8D5E295}"/>
            </c:ext>
          </c:extLst>
        </c:ser>
        <c:ser>
          <c:idx val="1"/>
          <c:order val="1"/>
          <c:tx>
            <c:strRef>
              <c:f>'Supply VS Demand'!$A$7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'Supply VS Demand'!$B$2:$D$2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'Supply VS Demand'!$B$7:$D$7</c:f>
              <c:numCache>
                <c:formatCode>#,##0.0</c:formatCode>
                <c:ptCount val="3"/>
                <c:pt idx="0">
                  <c:v>4541.3793103448279</c:v>
                </c:pt>
                <c:pt idx="1">
                  <c:v>4728.9655172413795</c:v>
                </c:pt>
                <c:pt idx="2">
                  <c:v>4835.5172413793107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3-EC48-9E13-5123B8D5E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3496799"/>
        <c:axId val="735232399"/>
      </c:barChart>
      <c:lineChart>
        <c:grouping val="standard"/>
        <c:varyColors val="0"/>
        <c:ser>
          <c:idx val="2"/>
          <c:order val="2"/>
          <c:tx>
            <c:strRef>
              <c:f>'Supply VS Demand'!$A$8</c:f>
              <c:strCache>
                <c:ptCount val="1"/>
                <c:pt idx="0">
                  <c:v>Supply Change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93-EC48-9E13-5123B8D5E295}"/>
                </c:ext>
              </c:extLst>
            </c:dLbl>
            <c:dLbl>
              <c:idx val="1"/>
              <c:layout>
                <c:manualLayout>
                  <c:x val="-9.89784538175629E-2"/>
                  <c:y val="-7.54176691122547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93-EC48-9E13-5123B8D5E295}"/>
                </c:ext>
              </c:extLst>
            </c:dLbl>
            <c:dLbl>
              <c:idx val="2"/>
              <c:layout>
                <c:manualLayout>
                  <c:x val="-9.2853131655359467E-2"/>
                  <c:y val="-5.11894484048793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93-EC48-9E13-5123B8D5E295}"/>
                </c:ext>
              </c:extLst>
            </c:dLbl>
            <c:spPr>
              <a:solidFill>
                <a:schemeClr val="accent3">
                  <a:lumMod val="20000"/>
                  <a:lumOff val="8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'Supply VS Demand'!$B$8:$D$8</c:f>
              <c:numCache>
                <c:formatCode>0.0%</c:formatCode>
                <c:ptCount val="3"/>
                <c:pt idx="0">
                  <c:v>0</c:v>
                </c:pt>
                <c:pt idx="1">
                  <c:v>3.727234222786955E-2</c:v>
                </c:pt>
                <c:pt idx="2">
                  <c:v>3.9403838301347492E-2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93-EC48-9E13-5123B8D5E295}"/>
            </c:ext>
          </c:extLst>
        </c:ser>
        <c:ser>
          <c:idx val="3"/>
          <c:order val="3"/>
          <c:tx>
            <c:strRef>
              <c:f>'Supply VS Demand'!$A$9</c:f>
              <c:strCache>
                <c:ptCount val="1"/>
                <c:pt idx="0">
                  <c:v>Demand 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93-EC48-9E13-5123B8D5E295}"/>
                </c:ext>
              </c:extLst>
            </c:dLbl>
            <c:dLbl>
              <c:idx val="1"/>
              <c:layout>
                <c:manualLayout>
                  <c:x val="-9.5180432537775639E-2"/>
                  <c:y val="-9.65462070997520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93-EC48-9E13-5123B8D5E295}"/>
                </c:ext>
              </c:extLst>
            </c:dLbl>
            <c:dLbl>
              <c:idx val="2"/>
              <c:layout>
                <c:manualLayout>
                  <c:x val="1.1111111111110907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93-EC48-9E13-5123B8D5E295}"/>
                </c:ext>
              </c:extLst>
            </c:dLbl>
            <c:spPr>
              <a:solidFill>
                <a:schemeClr val="accent4">
                  <a:lumMod val="20000"/>
                  <a:lumOff val="8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'Supply VS Demand'!$B$9:$D$9</c:f>
              <c:numCache>
                <c:formatCode>0.0%</c:formatCode>
                <c:ptCount val="3"/>
                <c:pt idx="0">
                  <c:v>0</c:v>
                </c:pt>
                <c:pt idx="1">
                  <c:v>4.1305998481397092E-2</c:v>
                </c:pt>
                <c:pt idx="2">
                  <c:v>2.2531719410821084E-2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93-EC48-9E13-5123B8D5E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8703"/>
        <c:axId val="1864124560"/>
      </c:lineChart>
      <c:catAx>
        <c:axId val="19349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32399"/>
        <c:crosses val="autoZero"/>
        <c:auto val="1"/>
        <c:lblAlgn val="ctr"/>
        <c:lblOffset val="100"/>
        <c:noMultiLvlLbl val="0"/>
      </c:catAx>
      <c:valAx>
        <c:axId val="735232399"/>
        <c:scaling>
          <c:orientation val="minMax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96799"/>
        <c:crosses val="autoZero"/>
        <c:crossBetween val="between"/>
      </c:valAx>
      <c:valAx>
        <c:axId val="186412456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703"/>
        <c:crosses val="max"/>
        <c:crossBetween val="between"/>
      </c:valAx>
      <c:catAx>
        <c:axId val="11998703"/>
        <c:scaling>
          <c:orientation val="minMax"/>
        </c:scaling>
        <c:delete val="1"/>
        <c:axPos val="b"/>
        <c:majorTickMark val="out"/>
        <c:minorTickMark val="none"/>
        <c:tickLblPos val="nextTo"/>
        <c:crossAx val="1864124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Macquarie Fields Property Affordability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'Property affordability'!$A$11</c:f>
              <c:strCache>
                <c:ptCount val="1"/>
                <c:pt idx="0">
                  <c:v>Affordability-House(Personal)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'Property affordability'!$B$2:$D$2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'Property affordability'!$B$11:$D$11</c:f>
              <c:numCache>
                <c:formatCode>_(* #,##0.00_);_(* \(#,##0.00\);_(* "-"??_);_(@_)</c:formatCode>
                <c:ptCount val="3"/>
                <c:pt idx="0">
                  <c:v>13.988680450029387</c:v>
                </c:pt>
                <c:pt idx="1">
                  <c:v>21.473469491420126</c:v>
                </c:pt>
                <c:pt idx="2">
                  <c:v>25.973651739592679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7-0540-9ED1-777FF376218D}"/>
            </c:ext>
          </c:extLst>
        </c:ser>
        <c:ser>
          <c:idx val="1"/>
          <c:order val="1"/>
          <c:tx>
            <c:strRef>
              <c:f>'Property affordability'!$A$12</c:f>
              <c:strCache>
                <c:ptCount val="1"/>
                <c:pt idx="0">
                  <c:v>Affordability-House(Family)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'Property affordability'!$B$2:$D$2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'Property affordability'!$B$12:$D$12</c:f>
              <c:numCache>
                <c:formatCode>_(* #,##0.00_);_(* \(#,##0.00\);_(* "-"??_);_(@_)</c:formatCode>
                <c:ptCount val="3"/>
                <c:pt idx="0">
                  <c:v>5.4194978954079218</c:v>
                </c:pt>
                <c:pt idx="1">
                  <c:v>8.3195640961523001</c:v>
                </c:pt>
                <c:pt idx="2">
                  <c:v>9.6741964283888962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7-0540-9ED1-777FF376218D}"/>
            </c:ext>
          </c:extLst>
        </c:ser>
        <c:ser>
          <c:idx val="2"/>
          <c:order val="2"/>
          <c:tx>
            <c:strRef>
              <c:f>'Property affordability'!$A$13</c:f>
              <c:strCache>
                <c:ptCount val="1"/>
                <c:pt idx="0">
                  <c:v>Affordability-House(Household)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'Property affordability'!$B$2:$D$2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'Property affordability'!$B$13:$D$13</c:f>
              <c:numCache>
                <c:formatCode>_(* #,##0.00_);_(* \(#,##0.00\);_(* "-"??_);_(@_)</c:formatCode>
                <c:ptCount val="3"/>
                <c:pt idx="0">
                  <c:v>6.0113136413169759</c:v>
                </c:pt>
                <c:pt idx="1">
                  <c:v>9.1851834818791289</c:v>
                </c:pt>
                <c:pt idx="2">
                  <c:v>11.096458203159315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7-0540-9ED1-777FF376218D}"/>
            </c:ext>
          </c:extLst>
        </c:ser>
        <c:ser>
          <c:idx val="3"/>
          <c:order val="3"/>
          <c:tx>
            <c:strRef>
              <c:f>'Property affordability'!$A$14</c:f>
              <c:strCache>
                <c:ptCount val="1"/>
                <c:pt idx="0">
                  <c:v>Affordability-Unit(Personal)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'Property affordability'!$B$2:$D$2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'Property affordability'!$B$14:$D$14</c:f>
              <c:numCache>
                <c:formatCode>_(* #,##0.00_);_(* \(#,##0.00\);_(* "-"??_);_(@_)</c:formatCode>
                <c:ptCount val="3"/>
                <c:pt idx="0">
                  <c:v>10.827689916079198</c:v>
                </c:pt>
                <c:pt idx="1">
                  <c:v>15.734869885954403</c:v>
                </c:pt>
                <c:pt idx="2">
                  <c:v>15.845561124154024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D7-0540-9ED1-777FF376218D}"/>
            </c:ext>
          </c:extLst>
        </c:ser>
        <c:ser>
          <c:idx val="4"/>
          <c:order val="4"/>
          <c:tx>
            <c:strRef>
              <c:f>'Property affordability'!$A$15</c:f>
              <c:strCache>
                <c:ptCount val="1"/>
                <c:pt idx="0">
                  <c:v>Affordability-Unit(Family)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'Property affordability'!$B$2:$D$2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'Property affordability'!$B$15:$D$15</c:f>
              <c:numCache>
                <c:formatCode>_(* #,##0.00_);_(* \(#,##0.00\);_(* "-"??_);_(@_)</c:formatCode>
                <c:ptCount val="3"/>
                <c:pt idx="0">
                  <c:v>4.1948661935584859</c:v>
                </c:pt>
                <c:pt idx="1">
                  <c:v>6.0962323118357373</c:v>
                </c:pt>
                <c:pt idx="2">
                  <c:v>5.9018682613441698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D7-0540-9ED1-777FF376218D}"/>
            </c:ext>
          </c:extLst>
        </c:ser>
        <c:ser>
          <c:idx val="5"/>
          <c:order val="5"/>
          <c:tx>
            <c:strRef>
              <c:f>'Property affordability'!$A$16</c:f>
              <c:strCache>
                <c:ptCount val="1"/>
                <c:pt idx="0">
                  <c:v>Affordability-Unit(Household)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'Property affordability'!$B$2:$D$2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'Property affordability'!$B$16:$D$16</c:f>
              <c:numCache>
                <c:formatCode>_(* #,##0.00_);_(* \(#,##0.00\);_(* "-"??_);_(@_)</c:formatCode>
                <c:ptCount val="3"/>
                <c:pt idx="0">
                  <c:v>4.6529506717226079</c:v>
                </c:pt>
                <c:pt idx="1">
                  <c:v>6.7305223789631548</c:v>
                </c:pt>
                <c:pt idx="2">
                  <c:v>6.7695373943802117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D7-0540-9ED1-777FF3762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571616"/>
        <c:axId val="1273374272"/>
      </c:lineChart>
      <c:catAx>
        <c:axId val="127357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374272"/>
        <c:crosses val="autoZero"/>
        <c:auto val="1"/>
        <c:lblAlgn val="ctr"/>
        <c:lblOffset val="100"/>
        <c:noMultiLvlLbl val="0"/>
      </c:catAx>
      <c:valAx>
        <c:axId val="127337427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7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Macquarie Fields </a:t>
            </a:r>
          </a:p>
          <a:p>
            <a:pPr>
              <a:defRPr/>
            </a:pPr>
            <a:r>
              <a:rPr lang="en-GB"/>
              <a:t>Property Price vs Household Income</a:t>
            </a:r>
            <a:r>
              <a:rPr lang="zh-CN" altLang="en-US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1174376346419"/>
          <c:y val="0.19063500148013185"/>
          <c:w val="0.84068097189247626"/>
          <c:h val="0.47888195724262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'Property affordability'!$A$6</c:f>
              <c:strCache>
                <c:ptCount val="1"/>
                <c:pt idx="0">
                  <c:v>MedianPersonalAnnualIncome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'Property affordability'!$B$6:$D$6</c:f>
              <c:numCache>
                <c:formatCode>"$"#,##0</c:formatCode>
                <c:ptCount val="3"/>
                <c:pt idx="0">
                  <c:v>22160.775000000001</c:v>
                </c:pt>
                <c:pt idx="1">
                  <c:v>27010.074000000001</c:v>
                </c:pt>
                <c:pt idx="2">
                  <c:v>30607.940999999999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9D-2B48-A088-E7C004834A03}"/>
            </c:ext>
          </c:extLst>
        </c:ser>
        <c:ser>
          <c:idx val="3"/>
          <c:order val="3"/>
          <c:tx>
            <c:strRef>
              <c:f>'Property affordability'!$A$8</c:f>
              <c:strCache>
                <c:ptCount val="1"/>
                <c:pt idx="0">
                  <c:v>MedianFamilyAnnualIncome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'Property affordability'!$B$8:$D$8</c:f>
              <c:numCache>
                <c:formatCode>"$"#,##0</c:formatCode>
                <c:ptCount val="3"/>
                <c:pt idx="0">
                  <c:v>57200.870999999999</c:v>
                </c:pt>
                <c:pt idx="1">
                  <c:v>69715.191000000006</c:v>
                </c:pt>
                <c:pt idx="2">
                  <c:v>82177.368000000002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9D-2B48-A088-E7C004834A03}"/>
            </c:ext>
          </c:extLst>
        </c:ser>
        <c:ser>
          <c:idx val="4"/>
          <c:order val="4"/>
          <c:tx>
            <c:strRef>
              <c:f>'Property affordability'!$A$10</c:f>
              <c:strCache>
                <c:ptCount val="1"/>
                <c:pt idx="0">
                  <c:v>MedianHouseholdAnnualIncome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'Property affordability'!$B$10:$D$10</c:f>
              <c:numCache>
                <c:formatCode>"$"#,##0</c:formatCode>
                <c:ptCount val="3"/>
                <c:pt idx="0">
                  <c:v>51569.427000000003</c:v>
                </c:pt>
                <c:pt idx="1">
                  <c:v>63145.173000000003</c:v>
                </c:pt>
                <c:pt idx="2">
                  <c:v>71644.482000000004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D-2B48-A088-E7C004834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1336575"/>
        <c:axId val="371454191"/>
      </c:barChart>
      <c:lineChart>
        <c:grouping val="standard"/>
        <c:varyColors val="0"/>
        <c:ser>
          <c:idx val="0"/>
          <c:order val="0"/>
          <c:tx>
            <c:strRef>
              <c:f>'Property affordability'!$A$3</c:f>
              <c:strCache>
                <c:ptCount val="1"/>
                <c:pt idx="0">
                  <c:v>MedianHousePrice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'Property affordability'!$B$2:$D$2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'Property affordability'!$B$3:$D$3</c:f>
              <c:numCache>
                <c:formatCode>"$"#,##0</c:formatCode>
                <c:ptCount val="3"/>
                <c:pt idx="0">
                  <c:v>310000</c:v>
                </c:pt>
                <c:pt idx="1">
                  <c:v>580000</c:v>
                </c:pt>
                <c:pt idx="2">
                  <c:v>795000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D-2B48-A088-E7C004834A03}"/>
            </c:ext>
          </c:extLst>
        </c:ser>
        <c:ser>
          <c:idx val="1"/>
          <c:order val="1"/>
          <c:tx>
            <c:strRef>
              <c:f>'Property affordability'!$A$4</c:f>
              <c:strCache>
                <c:ptCount val="1"/>
                <c:pt idx="0">
                  <c:v>MedianUnitPrice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'Property affordability'!$B$2:$D$2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'Property affordability'!$B$4:$D$4</c:f>
              <c:numCache>
                <c:formatCode>"$"#,##0</c:formatCode>
                <c:ptCount val="3"/>
                <c:pt idx="0">
                  <c:v>239950</c:v>
                </c:pt>
                <c:pt idx="1">
                  <c:v>425000</c:v>
                </c:pt>
                <c:pt idx="2">
                  <c:v>485000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D-2B48-A088-E7C004834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336575"/>
        <c:axId val="371454191"/>
      </c:lineChart>
      <c:catAx>
        <c:axId val="37133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54191"/>
        <c:crosses val="autoZero"/>
        <c:auto val="1"/>
        <c:lblAlgn val="ctr"/>
        <c:lblOffset val="100"/>
        <c:noMultiLvlLbl val="0"/>
      </c:catAx>
      <c:valAx>
        <c:axId val="371454191"/>
        <c:scaling>
          <c:orientation val="minMax"/>
          <c:max val="800000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3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Macquarie Fields</a:t>
            </a:r>
          </a:p>
          <a:p>
            <a:pPr>
              <a:defRPr/>
            </a:pPr>
            <a:r>
              <a:rPr lang="en-GB"/>
              <a:t>Dewller Income Change vs Property Price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Finance!$A$10</c:f>
              <c:strCache>
                <c:ptCount val="1"/>
                <c:pt idx="0">
                  <c:v>PersonalWeeklyIncomeChange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Finance!$B$2:$D$2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Finance!$B$10:$D$10</c:f>
              <c:numCache>
                <c:formatCode>0%</c:formatCode>
                <c:ptCount val="3"/>
                <c:pt idx="0">
                  <c:v>0</c:v>
                </c:pt>
                <c:pt idx="1">
                  <c:v>0.21882352941176469</c:v>
                </c:pt>
                <c:pt idx="2">
                  <c:v>0.13320463320463322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6-5E48-A257-E7D9ECF3D1CC}"/>
            </c:ext>
          </c:extLst>
        </c:ser>
        <c:ser>
          <c:idx val="1"/>
          <c:order val="1"/>
          <c:tx>
            <c:strRef>
              <c:f>Finance!$A$11</c:f>
              <c:strCache>
                <c:ptCount val="1"/>
                <c:pt idx="0">
                  <c:v>FamilyWeeklyIncomeChange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52-B84C-8F0C-240A7AB090B2}"/>
                </c:ext>
              </c:extLst>
            </c:dLbl>
            <c:dLbl>
              <c:idx val="1"/>
              <c:layout>
                <c:manualLayout>
                  <c:x val="-4.2921017442155283E-2"/>
                  <c:y val="-4.1411770843801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52-B84C-8F0C-240A7AB090B2}"/>
                </c:ext>
              </c:extLst>
            </c:dLbl>
            <c:dLbl>
              <c:idx val="2"/>
              <c:layout>
                <c:manualLayout>
                  <c:x val="0"/>
                  <c:y val="-2.2588238642073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52-B84C-8F0C-240A7AB090B2}"/>
                </c:ext>
              </c:extLst>
            </c:dLbl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Finance!$B$2:$D$2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Finance!$B$11:$D$11</c:f>
              <c:numCache>
                <c:formatCode>0%</c:formatCode>
                <c:ptCount val="3"/>
                <c:pt idx="0">
                  <c:v>0</c:v>
                </c:pt>
                <c:pt idx="1">
                  <c:v>0.2187784867821331</c:v>
                </c:pt>
                <c:pt idx="2">
                  <c:v>0.1787584143605086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6-5E48-A257-E7D9ECF3D1CC}"/>
            </c:ext>
          </c:extLst>
        </c:ser>
        <c:ser>
          <c:idx val="2"/>
          <c:order val="2"/>
          <c:tx>
            <c:strRef>
              <c:f>Finance!$A$12</c:f>
              <c:strCache>
                <c:ptCount val="1"/>
                <c:pt idx="0">
                  <c:v>HouseholdWeeklyIncomeChange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52-B84C-8F0C-240A7AB090B2}"/>
                </c:ext>
              </c:extLst>
            </c:dLbl>
            <c:dLbl>
              <c:idx val="1"/>
              <c:layout>
                <c:manualLayout>
                  <c:x val="-2.1460508721077687E-2"/>
                  <c:y val="5.647059660518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52-B84C-8F0C-240A7AB090B2}"/>
                </c:ext>
              </c:extLst>
            </c:dLbl>
            <c:dLbl>
              <c:idx val="2"/>
              <c:layout>
                <c:manualLayout>
                  <c:x val="1.6691506783060354E-2"/>
                  <c:y val="7.15294223665654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52-B84C-8F0C-240A7AB090B2}"/>
                </c:ext>
              </c:extLst>
            </c:dLbl>
            <c:spPr>
              <a:solidFill>
                <a:schemeClr val="accent3">
                  <a:lumMod val="40000"/>
                  <a:lumOff val="6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Finance!$B$2:$D$2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Finance!$B$12:$D$12</c:f>
              <c:numCache>
                <c:formatCode>0%</c:formatCode>
                <c:ptCount val="3"/>
                <c:pt idx="0">
                  <c:v>0</c:v>
                </c:pt>
                <c:pt idx="1">
                  <c:v>0.224469160768453</c:v>
                </c:pt>
                <c:pt idx="2">
                  <c:v>0.13459950454170108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16-5E48-A257-E7D9ECF3D1CC}"/>
            </c:ext>
          </c:extLst>
        </c:ser>
        <c:ser>
          <c:idx val="3"/>
          <c:order val="3"/>
          <c:tx>
            <c:strRef>
              <c:f>Finance!$A$5</c:f>
              <c:strCache>
                <c:ptCount val="1"/>
                <c:pt idx="0">
                  <c:v>Hosue Price Change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52-B84C-8F0C-240A7AB090B2}"/>
                </c:ext>
              </c:extLst>
            </c:dLbl>
            <c:dLbl>
              <c:idx val="1"/>
              <c:layout>
                <c:manualLayout>
                  <c:x val="-7.1535029070259534E-3"/>
                  <c:y val="-3.0117651522764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52-B84C-8F0C-240A7AB090B2}"/>
                </c:ext>
              </c:extLst>
            </c:dLbl>
            <c:dLbl>
              <c:idx val="2"/>
              <c:layout>
                <c:manualLayout>
                  <c:x val="-7.1535029070258667E-3"/>
                  <c:y val="-3.0117651522764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52-B84C-8F0C-240A7AB090B2}"/>
                </c:ext>
              </c:extLst>
            </c:dLbl>
            <c:spPr>
              <a:solidFill>
                <a:schemeClr val="accent4">
                  <a:lumMod val="40000"/>
                  <a:lumOff val="6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Finance!$B$2:$D$2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Finance!$B$5:$D$5</c:f>
              <c:numCache>
                <c:formatCode>0%</c:formatCode>
                <c:ptCount val="3"/>
                <c:pt idx="0">
                  <c:v>0</c:v>
                </c:pt>
                <c:pt idx="1">
                  <c:v>0.87096774193548387</c:v>
                </c:pt>
                <c:pt idx="2">
                  <c:v>0.37068965517241381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16-5E48-A257-E7D9ECF3D1CC}"/>
            </c:ext>
          </c:extLst>
        </c:ser>
        <c:ser>
          <c:idx val="4"/>
          <c:order val="4"/>
          <c:tx>
            <c:strRef>
              <c:f>Finance!$A$6</c:f>
              <c:strCache>
                <c:ptCount val="1"/>
                <c:pt idx="0">
                  <c:v>Unit Price Change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52-B84C-8F0C-240A7AB090B2}"/>
                </c:ext>
              </c:extLst>
            </c:dLbl>
            <c:dLbl>
              <c:idx val="2"/>
              <c:layout>
                <c:manualLayout>
                  <c:x val="2.8614011628103467E-2"/>
                  <c:y val="-6.901882076169486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52-B84C-8F0C-240A7AB090B2}"/>
                </c:ext>
              </c:extLst>
            </c:dLbl>
            <c:spPr>
              <a:solidFill>
                <a:schemeClr val="accent5">
                  <a:lumMod val="40000"/>
                  <a:lumOff val="6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Finance!$B$2:$D$2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Finance!$B$6:$D$6</c:f>
              <c:numCache>
                <c:formatCode>0%</c:formatCode>
                <c:ptCount val="3"/>
                <c:pt idx="0">
                  <c:v>0</c:v>
                </c:pt>
                <c:pt idx="1">
                  <c:v>0.77120233381954573</c:v>
                </c:pt>
                <c:pt idx="2">
                  <c:v>0.14117647058823529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16-5E48-A257-E7D9ECF3D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25680544"/>
        <c:axId val="2025627664"/>
      </c:lineChart>
      <c:catAx>
        <c:axId val="20256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27664"/>
        <c:crosses val="autoZero"/>
        <c:auto val="1"/>
        <c:lblAlgn val="ctr"/>
        <c:lblOffset val="100"/>
        <c:noMultiLvlLbl val="0"/>
      </c:catAx>
      <c:valAx>
        <c:axId val="2025627664"/>
        <c:scaling>
          <c:orientation val="minMax"/>
          <c:min val="0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805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Macquarie Fields </a:t>
            </a:r>
          </a:p>
          <a:p>
            <a:pPr>
              <a:defRPr/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Dewller Income vs Morgage/Rent Payment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Finance!$A$15</c:f>
              <c:strCache>
                <c:ptCount val="1"/>
                <c:pt idx="0">
                  <c:v>HouseholdsRentPayments&lt;30%Income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Finance!$B$15:$D$15</c:f>
              <c:numCache>
                <c:formatCode>0.0%</c:formatCode>
                <c:ptCount val="3"/>
                <c:pt idx="0">
                  <c:v>0.87</c:v>
                </c:pt>
                <c:pt idx="1">
                  <c:v>0.84099999999999997</c:v>
                </c:pt>
                <c:pt idx="2">
                  <c:v>0.54900000000000004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E-9D43-9166-F04475CF0E72}"/>
            </c:ext>
          </c:extLst>
        </c:ser>
        <c:ser>
          <c:idx val="4"/>
          <c:order val="3"/>
          <c:tx>
            <c:strRef>
              <c:f>Finance!$A$17</c:f>
              <c:strCache>
                <c:ptCount val="1"/>
                <c:pt idx="0">
                  <c:v>HouseholdsMortgageRepayments&lt;30%Income(%)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Finance!$B$17:$D$17</c:f>
              <c:numCache>
                <c:formatCode>0.0%</c:formatCode>
                <c:ptCount val="3"/>
                <c:pt idx="0">
                  <c:v>0.875</c:v>
                </c:pt>
                <c:pt idx="1">
                  <c:v>0.89700000000000002</c:v>
                </c:pt>
                <c:pt idx="2">
                  <c:v>0.65400000000000003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E-9D43-9166-F04475CF0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6963024"/>
        <c:axId val="1456903072"/>
      </c:barChart>
      <c:lineChart>
        <c:grouping val="standard"/>
        <c:varyColors val="0"/>
        <c:ser>
          <c:idx val="0"/>
          <c:order val="0"/>
          <c:tx>
            <c:strRef>
              <c:f>Finance!$A$13</c:f>
              <c:strCache>
                <c:ptCount val="1"/>
                <c:pt idx="0">
                  <c:v>LessThan$650WeeklyIncome(%)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379744766322185"/>
                  <c:y val="-9.48850838418660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62-CB44-B031-BDECC9C8989D}"/>
                </c:ext>
              </c:extLst>
            </c:dLbl>
            <c:dLbl>
              <c:idx val="1"/>
              <c:layout>
                <c:manualLayout>
                  <c:x val="-2.0253160519653042E-2"/>
                  <c:y val="-3.47620009774168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62-CB44-B031-BDECC9C8989D}"/>
                </c:ext>
              </c:extLst>
            </c:dLbl>
            <c:dLbl>
              <c:idx val="2"/>
              <c:layout>
                <c:manualLayout>
                  <c:x val="3.2911385844436189E-2"/>
                  <c:y val="-1.8961091442227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62-CB44-B031-BDECC9C8989D}"/>
                </c:ext>
              </c:extLst>
            </c:dLbl>
            <c:spPr>
              <a:solidFill>
                <a:schemeClr val="accent1">
                  <a:lumMod val="20000"/>
                  <a:lumOff val="8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Finance!$B$2:$D$2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Finance!$B$13:$D$13</c:f>
              <c:numCache>
                <c:formatCode>0.0%</c:formatCode>
                <c:ptCount val="3"/>
                <c:pt idx="0">
                  <c:v>0.29299999999999998</c:v>
                </c:pt>
                <c:pt idx="1">
                  <c:v>0.23799999999999999</c:v>
                </c:pt>
                <c:pt idx="2">
                  <c:v>0.21299999999999999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5E-9D43-9166-F04475CF0E72}"/>
            </c:ext>
          </c:extLst>
        </c:ser>
        <c:ser>
          <c:idx val="1"/>
          <c:order val="1"/>
          <c:tx>
            <c:strRef>
              <c:f>Finance!$A$14</c:f>
              <c:strCache>
                <c:ptCount val="1"/>
                <c:pt idx="0">
                  <c:v>MoreThan$3000WeeklyIncome(%)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822771688872406E-2"/>
                  <c:y val="-2.8441637163341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62-CB44-B031-BDECC9C8989D}"/>
                </c:ext>
              </c:extLst>
            </c:dLbl>
            <c:dLbl>
              <c:idx val="1"/>
              <c:layout>
                <c:manualLayout>
                  <c:x val="-5.0632901299132605E-3"/>
                  <c:y val="-3.47620009774168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562-CB44-B031-BDECC9C8989D}"/>
                </c:ext>
              </c:extLst>
            </c:dLbl>
            <c:dLbl>
              <c:idx val="2"/>
              <c:layout>
                <c:manualLayout>
                  <c:x val="1.2658225324782965E-2"/>
                  <c:y val="3.16018190703789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62-CB44-B031-BDECC9C8989D}"/>
                </c:ext>
              </c:extLst>
            </c:dLbl>
            <c:spPr>
              <a:solidFill>
                <a:schemeClr val="accent2">
                  <a:lumMod val="20000"/>
                  <a:lumOff val="8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Finance!$B$2:$D$2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Finance!$B$14:$D$14</c:f>
              <c:numCache>
                <c:formatCode>0.0%</c:formatCode>
                <c:ptCount val="3"/>
                <c:pt idx="0">
                  <c:v>4.1000000000000002E-2</c:v>
                </c:pt>
                <c:pt idx="1">
                  <c:v>7.6999999999999999E-2</c:v>
                </c:pt>
                <c:pt idx="2">
                  <c:v>0.11799999999999999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5E-9D43-9166-F04475CF0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963024"/>
        <c:axId val="1456903072"/>
      </c:lineChart>
      <c:catAx>
        <c:axId val="145696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903072"/>
        <c:crosses val="autoZero"/>
        <c:auto val="1"/>
        <c:lblAlgn val="ctr"/>
        <c:lblOffset val="100"/>
        <c:noMultiLvlLbl val="0"/>
      </c:catAx>
      <c:valAx>
        <c:axId val="145690307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4569630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Macquarie Fields </a:t>
            </a:r>
          </a:p>
          <a:p>
            <a:pPr>
              <a:defRPr/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Dewller Income vs Morgage/Rent Payment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Finance!$A$16</c:f>
              <c:strCache>
                <c:ptCount val="1"/>
                <c:pt idx="0">
                  <c:v>HouseholdsRentPayments&gt;30%Income(%)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Finance!$B$16:$D$16</c:f>
              <c:numCache>
                <c:formatCode>0.0%</c:formatCode>
                <c:ptCount val="3"/>
                <c:pt idx="0">
                  <c:v>0.13</c:v>
                </c:pt>
                <c:pt idx="1">
                  <c:v>0.159</c:v>
                </c:pt>
                <c:pt idx="2">
                  <c:v>0.34699999999999998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3-4C42-A650-806FD02713EA}"/>
            </c:ext>
          </c:extLst>
        </c:ser>
        <c:ser>
          <c:idx val="5"/>
          <c:order val="3"/>
          <c:tx>
            <c:strRef>
              <c:f>Finance!$A$18</c:f>
              <c:strCache>
                <c:ptCount val="1"/>
                <c:pt idx="0">
                  <c:v>HouseholdsMortgageRepayments&gt;30%Income(%)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Finance!$B$18:$D$18</c:f>
              <c:numCache>
                <c:formatCode>0.0%</c:formatCode>
                <c:ptCount val="3"/>
                <c:pt idx="0">
                  <c:v>0.125</c:v>
                </c:pt>
                <c:pt idx="1">
                  <c:v>0.10299999999999999</c:v>
                </c:pt>
                <c:pt idx="2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3-4C42-A650-806FD0271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6963024"/>
        <c:axId val="1456903072"/>
      </c:barChart>
      <c:lineChart>
        <c:grouping val="standard"/>
        <c:varyColors val="0"/>
        <c:ser>
          <c:idx val="0"/>
          <c:order val="0"/>
          <c:tx>
            <c:strRef>
              <c:f>Finance!$A$13</c:f>
              <c:strCache>
                <c:ptCount val="1"/>
                <c:pt idx="0">
                  <c:v>LessThan$650WeeklyIncome(%)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379740779479608E-2"/>
                  <c:y val="-3.16018190703789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18-2D4D-A0DE-DF1809CEC490}"/>
                </c:ext>
              </c:extLst>
            </c:dLbl>
            <c:dLbl>
              <c:idx val="1"/>
              <c:layout>
                <c:manualLayout>
                  <c:x val="-1.5189870389739873E-2"/>
                  <c:y val="-2.2121273349265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18-2D4D-A0DE-DF1809CEC490}"/>
                </c:ext>
              </c:extLst>
            </c:dLbl>
            <c:dLbl>
              <c:idx val="2"/>
              <c:layout>
                <c:manualLayout>
                  <c:x val="-2.5316450649566303E-3"/>
                  <c:y val="1.8961091442227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18-2D4D-A0DE-DF1809CEC490}"/>
                </c:ext>
              </c:extLst>
            </c:dLbl>
            <c:spPr>
              <a:solidFill>
                <a:schemeClr val="accent1">
                  <a:lumMod val="20000"/>
                  <a:lumOff val="8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Finance!$B$2:$D$2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Finance!$B$13:$D$13</c:f>
              <c:numCache>
                <c:formatCode>0.0%</c:formatCode>
                <c:ptCount val="3"/>
                <c:pt idx="0">
                  <c:v>0.29299999999999998</c:v>
                </c:pt>
                <c:pt idx="1">
                  <c:v>0.23799999999999999</c:v>
                </c:pt>
                <c:pt idx="2">
                  <c:v>0.21299999999999999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3-4C42-A650-806FD02713EA}"/>
            </c:ext>
          </c:extLst>
        </c:ser>
        <c:ser>
          <c:idx val="1"/>
          <c:order val="1"/>
          <c:tx>
            <c:strRef>
              <c:f>Finance!$A$14</c:f>
              <c:strCache>
                <c:ptCount val="1"/>
                <c:pt idx="0">
                  <c:v>MoreThan$3000WeeklyIncome(%)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113922233843871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18-2D4D-A0DE-DF1809CEC490}"/>
                </c:ext>
              </c:extLst>
            </c:dLbl>
            <c:dLbl>
              <c:idx val="1"/>
              <c:layout>
                <c:manualLayout>
                  <c:x val="-4.5569611169219343E-2"/>
                  <c:y val="3.16018190703789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18-2D4D-A0DE-DF1809CEC490}"/>
                </c:ext>
              </c:extLst>
            </c:dLbl>
            <c:dLbl>
              <c:idx val="2"/>
              <c:layout>
                <c:manualLayout>
                  <c:x val="7.5949351948698908E-3"/>
                  <c:y val="-2.8441637163341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E18-2D4D-A0DE-DF1809CEC490}"/>
                </c:ext>
              </c:extLst>
            </c:dLbl>
            <c:spPr>
              <a:solidFill>
                <a:schemeClr val="accent2">
                  <a:lumMod val="20000"/>
                  <a:lumOff val="80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Finance!$B$2:$D$2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Finance!$B$14:$D$14</c:f>
              <c:numCache>
                <c:formatCode>0.0%</c:formatCode>
                <c:ptCount val="3"/>
                <c:pt idx="0">
                  <c:v>4.1000000000000002E-2</c:v>
                </c:pt>
                <c:pt idx="1">
                  <c:v>7.6999999999999999E-2</c:v>
                </c:pt>
                <c:pt idx="2">
                  <c:v>0.11799999999999999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3-4C42-A650-806FD0271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963024"/>
        <c:axId val="1456903072"/>
      </c:lineChart>
      <c:catAx>
        <c:axId val="145696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903072"/>
        <c:crosses val="autoZero"/>
        <c:auto val="1"/>
        <c:lblAlgn val="ctr"/>
        <c:lblOffset val="100"/>
        <c:noMultiLvlLbl val="0"/>
      </c:catAx>
      <c:valAx>
        <c:axId val="1456903072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9630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58614</xdr:colOff>
      <xdr:row>0</xdr:row>
      <xdr:rowOff>0</xdr:rowOff>
    </xdr:from>
    <xdr:to>
      <xdr:col>11</xdr:col>
      <xdr:colOff>19538</xdr:colOff>
      <xdr:row>19</xdr:row>
      <xdr:rowOff>107460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B59BDF36-5A53-BD11-630B-4E21D435CF5E}"/>
            </a:ext>
          </a:extLst>
        </xdr:cNvPr>
        <xdr:cNvGrpSpPr/>
      </xdr:nvGrpSpPr>
      <xdr:grpSpPr>
        <a:xfrm>
          <a:off x="4698999" y="0"/>
          <a:ext cx="5773616" cy="3819768"/>
          <a:chOff x="6340229" y="312616"/>
          <a:chExt cx="5773616" cy="3819768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F86CC3F8-2A58-774A-A842-A136D29E1CDC}"/>
              </a:ext>
            </a:extLst>
          </xdr:cNvPr>
          <xdr:cNvGraphicFramePr>
            <a:graphicFrameLocks/>
          </xdr:cNvGraphicFramePr>
        </xdr:nvGraphicFramePr>
        <xdr:xfrm>
          <a:off x="6340229" y="312616"/>
          <a:ext cx="5773616" cy="381976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ight Arrow 3">
            <a:extLst>
              <a:ext uri="{FF2B5EF4-FFF2-40B4-BE49-F238E27FC236}">
                <a16:creationId xmlns:a16="http://schemas.microsoft.com/office/drawing/2014/main" id="{4B7FB8F3-BDB5-963C-43F8-01DE3E833816}"/>
              </a:ext>
            </a:extLst>
          </xdr:cNvPr>
          <xdr:cNvSpPr/>
        </xdr:nvSpPr>
        <xdr:spPr>
          <a:xfrm rot="20139765">
            <a:off x="7223127" y="1378758"/>
            <a:ext cx="2616295" cy="460572"/>
          </a:xfrm>
          <a:prstGeom prst="rightArrow">
            <a:avLst/>
          </a:prstGeom>
          <a:ln>
            <a:solidFill>
              <a:schemeClr val="accent1">
                <a:shade val="15000"/>
                <a:alpha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/>
              <a:t>All</a:t>
            </a:r>
            <a:r>
              <a:rPr lang="en-GB" sz="1100" baseline="0"/>
              <a:t> attributes show upward trends</a:t>
            </a:r>
            <a:endParaRPr lang="en-GB" sz="1100"/>
          </a:p>
        </xdr:txBody>
      </xdr:sp>
    </xdr:grpSp>
    <xdr:clientData/>
  </xdr:twoCellAnchor>
  <xdr:twoCellAnchor>
    <xdr:from>
      <xdr:col>2</xdr:col>
      <xdr:colOff>913423</xdr:colOff>
      <xdr:row>21</xdr:row>
      <xdr:rowOff>137745</xdr:rowOff>
    </xdr:from>
    <xdr:to>
      <xdr:col>10</xdr:col>
      <xdr:colOff>762001</xdr:colOff>
      <xdr:row>41</xdr:row>
      <xdr:rowOff>58614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34183BD0-9F8B-BF5A-B1FB-ADD601E7BBB7}"/>
            </a:ext>
          </a:extLst>
        </xdr:cNvPr>
        <xdr:cNvGrpSpPr/>
      </xdr:nvGrpSpPr>
      <xdr:grpSpPr>
        <a:xfrm>
          <a:off x="3619500" y="4240822"/>
          <a:ext cx="6765193" cy="3828561"/>
          <a:chOff x="3639038" y="4191976"/>
          <a:chExt cx="5583118" cy="382856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3A80D19F-4783-0AEE-88D0-20E749F1D102}"/>
              </a:ext>
            </a:extLst>
          </xdr:cNvPr>
          <xdr:cNvGraphicFramePr/>
        </xdr:nvGraphicFramePr>
        <xdr:xfrm>
          <a:off x="3639038" y="4191976"/>
          <a:ext cx="5583118" cy="38285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961B4754-CBEB-1B83-C177-23B654AC8F24}"/>
              </a:ext>
            </a:extLst>
          </xdr:cNvPr>
          <xdr:cNvSpPr txBox="1"/>
        </xdr:nvSpPr>
        <xdr:spPr>
          <a:xfrm>
            <a:off x="4171462" y="4992075"/>
            <a:ext cx="1836615" cy="9769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solidFill>
              <a:schemeClr val="accent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The increase in property prices exceeded the increase in the number of available dwellings by over 20 times between 2011 and 2016.</a:t>
            </a:r>
            <a:endParaRPr lang="en-GB" sz="1100">
              <a:solidFill>
                <a:schemeClr val="dk1"/>
              </a:solidFill>
            </a:endParaRP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A2B9D311-D7C7-0E43-B598-F1B8B0CC4515}"/>
              </a:ext>
            </a:extLst>
          </xdr:cNvPr>
          <xdr:cNvSpPr txBox="1"/>
        </xdr:nvSpPr>
        <xdr:spPr>
          <a:xfrm>
            <a:off x="7215103" y="4845539"/>
            <a:ext cx="1842476" cy="80107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solidFill>
              <a:schemeClr val="accent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The rate of price increase has slowed down, although it still surpasses the number of available dwellings.</a:t>
            </a:r>
            <a:endParaRPr lang="en-GB" sz="1100"/>
          </a:p>
        </xdr:txBody>
      </xdr:sp>
      <xdr:cxnSp macro="">
        <xdr:nvCxnSpPr>
          <xdr:cNvPr id="11" name="Elbow Connector 10">
            <a:extLst>
              <a:ext uri="{FF2B5EF4-FFF2-40B4-BE49-F238E27FC236}">
                <a16:creationId xmlns:a16="http://schemas.microsoft.com/office/drawing/2014/main" id="{A56A3BDB-0846-7D0B-F036-239D0A28F6C0}"/>
              </a:ext>
            </a:extLst>
          </xdr:cNvPr>
          <xdr:cNvCxnSpPr/>
        </xdr:nvCxnSpPr>
        <xdr:spPr>
          <a:xfrm rot="16200000" flipH="1">
            <a:off x="7352635" y="6301156"/>
            <a:ext cx="1563080" cy="234464"/>
          </a:xfrm>
          <a:prstGeom prst="bentConnector3">
            <a:avLst>
              <a:gd name="adj1" fmla="val 10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0.21203</cdr:x>
      <cdr:y>0.4918</cdr:y>
    </cdr:from>
    <cdr:to>
      <cdr:x>0.36392</cdr:x>
      <cdr:y>0.67154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810D71A5-F212-A925-D00F-214A26ABDB55}"/>
            </a:ext>
          </a:extLst>
        </cdr:cNvPr>
        <cdr:cNvCxnSpPr/>
      </cdr:nvCxnSpPr>
      <cdr:spPr>
        <a:xfrm xmlns:a="http://schemas.openxmlformats.org/drawingml/2006/main">
          <a:off x="1063625" y="1976438"/>
          <a:ext cx="762000" cy="72231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68003</xdr:colOff>
      <xdr:row>21</xdr:row>
      <xdr:rowOff>18599</xdr:rowOff>
    </xdr:from>
    <xdr:to>
      <xdr:col>4</xdr:col>
      <xdr:colOff>134845</xdr:colOff>
      <xdr:row>37</xdr:row>
      <xdr:rowOff>162744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EE368-409D-F45C-9AE9-E1D24280A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176986</xdr:colOff>
      <xdr:row>2</xdr:row>
      <xdr:rowOff>32811</xdr:rowOff>
    </xdr:from>
    <xdr:to>
      <xdr:col>9</xdr:col>
      <xdr:colOff>607682</xdr:colOff>
      <xdr:row>16</xdr:row>
      <xdr:rowOff>70358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A710BF-9113-4DD7-646C-AD970FDFB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122872</xdr:colOff>
      <xdr:row>18</xdr:row>
      <xdr:rowOff>135690</xdr:rowOff>
    </xdr:from>
    <xdr:to>
      <xdr:col>9</xdr:col>
      <xdr:colOff>550662</xdr:colOff>
      <xdr:row>32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8515C-8516-F746-EBDD-93ED4CF61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836704</xdr:colOff>
      <xdr:row>12</xdr:row>
      <xdr:rowOff>37352</xdr:rowOff>
    </xdr:from>
    <xdr:to>
      <xdr:col>4</xdr:col>
      <xdr:colOff>440765</xdr:colOff>
      <xdr:row>28</xdr:row>
      <xdr:rowOff>53042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0432A-979C-F115-12B1-AECADFB6C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127000</xdr:colOff>
      <xdr:row>0</xdr:row>
      <xdr:rowOff>0</xdr:rowOff>
    </xdr:from>
    <xdr:to>
      <xdr:col>9</xdr:col>
      <xdr:colOff>552823</xdr:colOff>
      <xdr:row>15</xdr:row>
      <xdr:rowOff>23906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09463-8D5D-0AD2-80AA-9B30219AF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0.3098</cdr:x>
      <cdr:y>0.25353</cdr:y>
    </cdr:from>
    <cdr:to>
      <cdr:x>0.64842</cdr:x>
      <cdr:y>0.29897</cdr:y>
    </cdr:to>
    <cdr:sp macro="" textlink="">
      <cdr:nvSpPr>
        <cdr:cNvPr id="2" name="Right Arrow 1">
          <a:extLst xmlns:a="http://schemas.openxmlformats.org/drawingml/2006/main">
            <a:ext uri="{FF2B5EF4-FFF2-40B4-BE49-F238E27FC236}">
              <a16:creationId xmlns:a16="http://schemas.microsoft.com/office/drawing/2014/main" id="{E3D7D92F-84FA-FFEB-0871-DFA81325F451}"/>
            </a:ext>
          </a:extLst>
        </cdr:cNvPr>
        <cdr:cNvSpPr/>
      </cdr:nvSpPr>
      <cdr:spPr>
        <a:xfrm xmlns:a="http://schemas.openxmlformats.org/drawingml/2006/main" rot="21364071">
          <a:off x="1606178" y="791883"/>
          <a:ext cx="1755589" cy="141941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accent1">
            <a:alpha val="3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0.30657</cdr:x>
      <cdr:y>0.34419</cdr:y>
    </cdr:from>
    <cdr:to>
      <cdr:x>0.64388</cdr:x>
      <cdr:y>0.39444</cdr:y>
    </cdr:to>
    <cdr:sp macro="" textlink="">
      <cdr:nvSpPr>
        <cdr:cNvPr id="3" name="Right Arrow 2">
          <a:extLst xmlns:a="http://schemas.openxmlformats.org/drawingml/2006/main">
            <a:ext uri="{FF2B5EF4-FFF2-40B4-BE49-F238E27FC236}">
              <a16:creationId xmlns:a16="http://schemas.microsoft.com/office/drawing/2014/main" id="{2F16B42B-98FA-2160-7C59-13B14A89E8E8}"/>
            </a:ext>
          </a:extLst>
        </cdr:cNvPr>
        <cdr:cNvSpPr/>
      </cdr:nvSpPr>
      <cdr:spPr>
        <a:xfrm xmlns:a="http://schemas.openxmlformats.org/drawingml/2006/main" rot="208794">
          <a:off x="1589443" y="1075050"/>
          <a:ext cx="1748818" cy="156961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accent2">
            <a:alpha val="3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31751</xdr:colOff>
      <xdr:row>1</xdr:row>
      <xdr:rowOff>28221</xdr:rowOff>
    </xdr:from>
    <xdr:to>
      <xdr:col>10</xdr:col>
      <xdr:colOff>698501</xdr:colOff>
      <xdr:row>18</xdr:row>
      <xdr:rowOff>115711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F82B1B-E938-AAA0-E935-F12DF5589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589139</xdr:colOff>
      <xdr:row>15</xdr:row>
      <xdr:rowOff>84666</xdr:rowOff>
    </xdr:from>
    <xdr:to>
      <xdr:col>4</xdr:col>
      <xdr:colOff>176389</xdr:colOff>
      <xdr:row>30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D0032A-8E52-BBA5-2F6D-222EC0621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225777</xdr:colOff>
      <xdr:row>12</xdr:row>
      <xdr:rowOff>77611</xdr:rowOff>
    </xdr:from>
    <xdr:to>
      <xdr:col>10</xdr:col>
      <xdr:colOff>98778</xdr:colOff>
      <xdr:row>14</xdr:row>
      <xdr:rowOff>98778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D2621C-DBAA-4FC4-0845-5B00EB32D095}"/>
            </a:ext>
          </a:extLst>
        </xdr:cNvPr>
        <xdr:cNvSpPr txBox="1"/>
      </xdr:nvSpPr>
      <xdr:spPr>
        <a:xfrm>
          <a:off x="8854721" y="2363611"/>
          <a:ext cx="1524001" cy="402167"/>
        </a:xfrm>
        <a:prstGeom prst="rect">
          <a:avLst/>
        </a:prstGeom>
        <a:solidFill>
          <a:schemeClr val="accent1">
            <a:lumMod val="40000"/>
            <a:lumOff val="60000"/>
            <a:alpha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/>
            <a:t>Full-time employment has decreased by 10.4%.</a:t>
          </a:r>
        </a:p>
        <a:p>
          <a:br>
            <a:rPr lang="en-GB" sz="1100"/>
          </a:br>
          <a:endParaRPr lang="en-GB" sz="1100"/>
        </a:p>
        <a:p>
          <a:endParaRPr lang="en-GB" sz="1100"/>
        </a:p>
      </xdr:txBody>
    </xdr: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0.57174</cdr:x>
      <cdr:y>0.40942</cdr:y>
    </cdr:from>
    <cdr:to>
      <cdr:x>0.86166</cdr:x>
      <cdr:y>0.51336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73949FB-DCB8-DFAA-C078-DFE7EF4384CE}"/>
            </a:ext>
          </a:extLst>
        </cdr:cNvPr>
        <cdr:cNvSpPr txBox="1"/>
      </cdr:nvSpPr>
      <cdr:spPr>
        <a:xfrm xmlns:a="http://schemas.openxmlformats.org/drawingml/2006/main">
          <a:off x="2741083" y="1361722"/>
          <a:ext cx="1389944" cy="345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0.54967</cdr:x>
      <cdr:y>0.34578</cdr:y>
    </cdr:from>
    <cdr:to>
      <cdr:x>0.85578</cdr:x>
      <cdr:y>0.47942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66F8BEF-BD3B-6C5E-405E-A7BCD1FD50ED}"/>
            </a:ext>
          </a:extLst>
        </cdr:cNvPr>
        <cdr:cNvSpPr txBox="1"/>
      </cdr:nvSpPr>
      <cdr:spPr>
        <a:xfrm xmlns:a="http://schemas.openxmlformats.org/drawingml/2006/main">
          <a:off x="2635250" y="1150056"/>
          <a:ext cx="1467555" cy="4445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40000"/>
            <a:lumOff val="60000"/>
            <a:alpha val="5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000"/>
            <a:t>Part-time employment has increased by 3.5%.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0.25515</cdr:x>
      <cdr:y>0.24365</cdr:y>
    </cdr:from>
    <cdr:to>
      <cdr:x>0.78657</cdr:x>
      <cdr:y>0.54939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E86978C1-7155-AEDA-CF43-7C38C25A1816}"/>
            </a:ext>
          </a:extLst>
        </cdr:cNvPr>
        <cdr:cNvGrpSpPr/>
      </cdr:nvGrpSpPr>
      <cdr:grpSpPr>
        <a:xfrm xmlns:a="http://schemas.openxmlformats.org/drawingml/2006/main">
          <a:off x="1253857" y="722016"/>
          <a:ext cx="2611501" cy="906010"/>
          <a:chOff x="1253858" y="722007"/>
          <a:chExt cx="2611514" cy="906005"/>
        </a:xfrm>
      </cdr:grpSpPr>
      <cdr:sp macro="" textlink="">
        <cdr:nvSpPr>
          <cdr:cNvPr id="2" name="Right Arrow 1">
            <a:extLst xmlns:a="http://schemas.openxmlformats.org/drawingml/2006/main">
              <a:ext uri="{FF2B5EF4-FFF2-40B4-BE49-F238E27FC236}">
                <a16:creationId xmlns:a16="http://schemas.microsoft.com/office/drawing/2014/main" id="{25F04A3E-0777-BBA6-C3DE-9AF20545D43E}"/>
              </a:ext>
            </a:extLst>
          </cdr:cNvPr>
          <cdr:cNvSpPr/>
        </cdr:nvSpPr>
        <cdr:spPr>
          <a:xfrm xmlns:a="http://schemas.openxmlformats.org/drawingml/2006/main" rot="314089">
            <a:off x="1253858" y="722007"/>
            <a:ext cx="2474016" cy="349544"/>
          </a:xfrm>
          <a:prstGeom xmlns:a="http://schemas.openxmlformats.org/drawingml/2006/main" prst="rightArrow">
            <a:avLst/>
          </a:prstGeom>
          <a:solidFill xmlns:a="http://schemas.openxmlformats.org/drawingml/2006/main">
            <a:schemeClr val="accent2">
              <a:alpha val="50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 anchor="ctr"/>
          <a:lstStyle xmlns:a="http://schemas.openxmlformats.org/drawingml/2006/main"/>
          <a:p xmlns:a="http://schemas.openxmlformats.org/drawingml/2006/main">
            <a:pPr algn="ctr"/>
            <a:r>
              <a:rPr lang="en-US"/>
              <a:t>Decrease by 11.5%</a:t>
            </a:r>
          </a:p>
        </cdr:txBody>
      </cdr:sp>
      <cdr:sp macro="" textlink="">
        <cdr:nvSpPr>
          <cdr:cNvPr id="3" name="Right Arrow 2">
            <a:extLst xmlns:a="http://schemas.openxmlformats.org/drawingml/2006/main">
              <a:ext uri="{FF2B5EF4-FFF2-40B4-BE49-F238E27FC236}">
                <a16:creationId xmlns:a16="http://schemas.microsoft.com/office/drawing/2014/main" id="{80ED98CE-487F-9A37-F43D-1F197972BF60}"/>
              </a:ext>
            </a:extLst>
          </cdr:cNvPr>
          <cdr:cNvSpPr/>
        </cdr:nvSpPr>
        <cdr:spPr>
          <a:xfrm xmlns:a="http://schemas.openxmlformats.org/drawingml/2006/main" rot="314089">
            <a:off x="1391356" y="1278468"/>
            <a:ext cx="2474016" cy="349544"/>
          </a:xfrm>
          <a:prstGeom xmlns:a="http://schemas.openxmlformats.org/drawingml/2006/main" prst="rightArrow">
            <a:avLst/>
          </a:prstGeom>
          <a:solidFill xmlns:a="http://schemas.openxmlformats.org/drawingml/2006/main">
            <a:schemeClr val="accent1">
              <a:alpha val="50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/>
              <a:t>Decrease by 11.8%</a:t>
            </a:r>
          </a:p>
        </cdr:txBody>
      </cdr:sp>
    </cdr:grp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282223</xdr:colOff>
      <xdr:row>4</xdr:row>
      <xdr:rowOff>49391</xdr:rowOff>
    </xdr:from>
    <xdr:to>
      <xdr:col>10</xdr:col>
      <xdr:colOff>557389</xdr:colOff>
      <xdr:row>25</xdr:row>
      <xdr:rowOff>98777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93E9DC-1E6E-3B22-4007-175022AA9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712611</xdr:colOff>
      <xdr:row>26</xdr:row>
      <xdr:rowOff>21165</xdr:rowOff>
    </xdr:from>
    <xdr:to>
      <xdr:col>10</xdr:col>
      <xdr:colOff>726723</xdr:colOff>
      <xdr:row>41</xdr:row>
      <xdr:rowOff>148167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CBCBBF-0DFB-3545-BABA-BEB7AC51B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504471</xdr:colOff>
      <xdr:row>25</xdr:row>
      <xdr:rowOff>117121</xdr:rowOff>
    </xdr:from>
    <xdr:to>
      <xdr:col>4</xdr:col>
      <xdr:colOff>261055</xdr:colOff>
      <xdr:row>41</xdr:row>
      <xdr:rowOff>141111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B3622ED4-549E-0FC6-D750-CFE6B83E0D27}"/>
            </a:ext>
          </a:extLst>
        </xdr:cNvPr>
        <xdr:cNvGrpSpPr/>
      </xdr:nvGrpSpPr>
      <xdr:grpSpPr>
        <a:xfrm>
          <a:off x="504471" y="4879621"/>
          <a:ext cx="4942417" cy="3071990"/>
          <a:chOff x="504471" y="4879621"/>
          <a:chExt cx="4942417" cy="3071990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F8027576-12AC-6239-64AC-C448B0627640}"/>
              </a:ext>
            </a:extLst>
          </xdr:cNvPr>
          <xdr:cNvGraphicFramePr/>
        </xdr:nvGraphicFramePr>
        <xdr:xfrm>
          <a:off x="504471" y="4879621"/>
          <a:ext cx="4942417" cy="30719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2" name="Right Arrow 1">
            <a:extLst>
              <a:ext uri="{FF2B5EF4-FFF2-40B4-BE49-F238E27FC236}">
                <a16:creationId xmlns:a16="http://schemas.microsoft.com/office/drawing/2014/main" id="{B0335B56-AFEE-9E26-F7A0-842B2FF21EA6}"/>
              </a:ext>
            </a:extLst>
          </xdr:cNvPr>
          <xdr:cNvSpPr/>
        </xdr:nvSpPr>
        <xdr:spPr>
          <a:xfrm rot="21429481">
            <a:off x="1714196" y="5681557"/>
            <a:ext cx="2195598" cy="359833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000"/>
              <a:t>SeparateHouse Increased by 0.03%</a:t>
            </a:r>
          </a:p>
        </xdr:txBody>
      </xdr: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3DF1232D-9BD5-6700-C808-39EF4373A602}"/>
              </a:ext>
            </a:extLst>
          </xdr:cNvPr>
          <xdr:cNvSpPr txBox="1"/>
        </xdr:nvSpPr>
        <xdr:spPr>
          <a:xfrm>
            <a:off x="4169833" y="5270500"/>
            <a:ext cx="776112" cy="620889"/>
          </a:xfrm>
          <a:prstGeom prst="rect">
            <a:avLst/>
          </a:prstGeom>
          <a:solidFill>
            <a:schemeClr val="accent4">
              <a:lumMod val="20000"/>
              <a:lumOff val="80000"/>
              <a:alpha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000"/>
              <a:t>HousePrice increased by 156%</a:t>
            </a:r>
          </a:p>
        </xdr:txBody>
      </xdr:sp>
    </xdr:grp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0.30526</cdr:x>
      <cdr:y>0.44434</cdr:y>
    </cdr:from>
    <cdr:to>
      <cdr:x>0.64278</cdr:x>
      <cdr:y>0.65873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A31EB23B-A5B8-6CA2-8BF9-013D2711C89F}"/>
            </a:ext>
          </a:extLst>
        </cdr:cNvPr>
        <cdr:cNvGrpSpPr/>
      </cdr:nvGrpSpPr>
      <cdr:grpSpPr>
        <a:xfrm xmlns:a="http://schemas.openxmlformats.org/drawingml/2006/main">
          <a:off x="1595950" y="1799526"/>
          <a:ext cx="1764611" cy="868255"/>
          <a:chOff x="1595967" y="1799528"/>
          <a:chExt cx="1764578" cy="868263"/>
        </a:xfrm>
      </cdr:grpSpPr>
      <cdr:sp macro="" textlink="">
        <cdr:nvSpPr>
          <cdr:cNvPr id="2" name="Right Arrow 1">
            <a:extLst xmlns:a="http://schemas.openxmlformats.org/drawingml/2006/main">
              <a:ext uri="{FF2B5EF4-FFF2-40B4-BE49-F238E27FC236}">
                <a16:creationId xmlns:a16="http://schemas.microsoft.com/office/drawing/2014/main" id="{6885A9FF-20E0-3B7C-3096-DCA142CCE06F}"/>
              </a:ext>
            </a:extLst>
          </cdr:cNvPr>
          <cdr:cNvSpPr/>
        </cdr:nvSpPr>
        <cdr:spPr>
          <a:xfrm xmlns:a="http://schemas.openxmlformats.org/drawingml/2006/main" rot="21163354">
            <a:off x="1619984" y="1799528"/>
            <a:ext cx="1740561" cy="338047"/>
          </a:xfrm>
          <a:prstGeom xmlns:a="http://schemas.openxmlformats.org/drawingml/2006/main" prst="rightArrow">
            <a:avLst/>
          </a:prstGeom>
          <a:solidFill xmlns:a="http://schemas.openxmlformats.org/drawingml/2006/main">
            <a:schemeClr val="accent1">
              <a:alpha val="50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 anchor="ctr"/>
          <a:lstStyle xmlns:a="http://schemas.openxmlformats.org/drawingml/2006/main"/>
          <a:p xmlns:a="http://schemas.openxmlformats.org/drawingml/2006/main">
            <a:pPr algn="ctr"/>
            <a:r>
              <a:rPr lang="en-US" sz="1000"/>
              <a:t>4xBedroom</a:t>
            </a:r>
            <a:r>
              <a:rPr lang="en-US" sz="1000" baseline="0"/>
              <a:t> </a:t>
            </a:r>
            <a:r>
              <a:rPr lang="en-US" sz="1000"/>
              <a:t>increase by 30%</a:t>
            </a:r>
          </a:p>
        </cdr:txBody>
      </cdr:sp>
      <cdr:sp macro="" textlink="">
        <cdr:nvSpPr>
          <cdr:cNvPr id="3" name="Right Arrow 2">
            <a:extLst xmlns:a="http://schemas.openxmlformats.org/drawingml/2006/main">
              <a:ext uri="{FF2B5EF4-FFF2-40B4-BE49-F238E27FC236}">
                <a16:creationId xmlns:a16="http://schemas.microsoft.com/office/drawing/2014/main" id="{00FE67E1-4B29-937A-684F-F37541025960}"/>
              </a:ext>
            </a:extLst>
          </cdr:cNvPr>
          <cdr:cNvSpPr/>
        </cdr:nvSpPr>
        <cdr:spPr>
          <a:xfrm xmlns:a="http://schemas.openxmlformats.org/drawingml/2006/main" rot="21393212">
            <a:off x="1595967" y="2329744"/>
            <a:ext cx="1740561" cy="338047"/>
          </a:xfrm>
          <a:prstGeom xmlns:a="http://schemas.openxmlformats.org/drawingml/2006/main" prst="rightArrow">
            <a:avLst/>
          </a:prstGeom>
          <a:solidFill xmlns:a="http://schemas.openxmlformats.org/drawingml/2006/main">
            <a:schemeClr val="accent1">
              <a:alpha val="50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1000"/>
              <a:t>2xBedroom</a:t>
            </a:r>
            <a:r>
              <a:rPr lang="en-US" sz="1000" baseline="0"/>
              <a:t> </a:t>
            </a:r>
            <a:r>
              <a:rPr lang="en-US" sz="1000"/>
              <a:t>increase by 17%</a:t>
            </a:r>
          </a:p>
        </cdr:txBody>
      </cdr:sp>
    </cdr:grp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0.1804</cdr:x>
      <cdr:y>0.28132</cdr:y>
    </cdr:from>
    <cdr:to>
      <cdr:x>0.39489</cdr:x>
      <cdr:y>0.44681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E5E4863-BBE8-6DA8-6C67-D65F726F31F2}"/>
            </a:ext>
          </a:extLst>
        </cdr:cNvPr>
        <cdr:cNvSpPr txBox="1"/>
      </cdr:nvSpPr>
      <cdr:spPr>
        <a:xfrm xmlns:a="http://schemas.openxmlformats.org/drawingml/2006/main">
          <a:off x="896056" y="839613"/>
          <a:ext cx="1065389" cy="49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0.16193</cdr:x>
      <cdr:y>0.26241</cdr:y>
    </cdr:from>
    <cdr:to>
      <cdr:x>0.67614</cdr:x>
      <cdr:y>0.73995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79164CE5-54E5-5B77-C1F4-52F4EDEA199E}"/>
            </a:ext>
          </a:extLst>
        </cdr:cNvPr>
        <cdr:cNvGrpSpPr/>
      </cdr:nvGrpSpPr>
      <cdr:grpSpPr>
        <a:xfrm xmlns:a="http://schemas.openxmlformats.org/drawingml/2006/main">
          <a:off x="804324" y="783163"/>
          <a:ext cx="2554139" cy="1425219"/>
          <a:chOff x="804333" y="783168"/>
          <a:chExt cx="2554112" cy="1425223"/>
        </a:xfrm>
      </cdr:grpSpPr>
      <cdr:sp macro="" textlink="">
        <cdr:nvSpPr>
          <cdr:cNvPr id="2" name="Right Arrow 1">
            <a:extLst xmlns:a="http://schemas.openxmlformats.org/drawingml/2006/main">
              <a:ext uri="{FF2B5EF4-FFF2-40B4-BE49-F238E27FC236}">
                <a16:creationId xmlns:a16="http://schemas.microsoft.com/office/drawing/2014/main" id="{F89F1D14-FA67-D686-7BCD-78DF4EF7D7F0}"/>
              </a:ext>
            </a:extLst>
          </cdr:cNvPr>
          <cdr:cNvSpPr/>
        </cdr:nvSpPr>
        <cdr:spPr>
          <a:xfrm xmlns:a="http://schemas.openxmlformats.org/drawingml/2006/main" rot="254188">
            <a:off x="1368778" y="1876779"/>
            <a:ext cx="1989667" cy="331612"/>
          </a:xfrm>
          <a:prstGeom xmlns:a="http://schemas.openxmlformats.org/drawingml/2006/main" prst="rightArrow">
            <a:avLst/>
          </a:prstGeom>
          <a:solidFill xmlns:a="http://schemas.openxmlformats.org/drawingml/2006/main">
            <a:schemeClr val="accent2">
              <a:alpha val="50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 anchor="ctr"/>
          <a:lstStyle xmlns:a="http://schemas.openxmlformats.org/drawingml/2006/main"/>
          <a:p xmlns:a="http://schemas.openxmlformats.org/drawingml/2006/main">
            <a:pPr algn="ctr"/>
            <a:r>
              <a:rPr lang="en-US">
                <a:solidFill>
                  <a:schemeClr val="bg1"/>
                </a:solidFill>
              </a:rPr>
              <a:t>decreased</a:t>
            </a:r>
            <a:r>
              <a:rPr lang="en-US" baseline="0">
                <a:solidFill>
                  <a:schemeClr val="bg1"/>
                </a:solidFill>
              </a:rPr>
              <a:t> by 48%</a:t>
            </a:r>
            <a:endParaRPr lang="en-US">
              <a:solidFill>
                <a:schemeClr val="bg1"/>
              </a:solidFill>
            </a:endParaRPr>
          </a:p>
        </cdr:txBody>
      </cdr:sp>
      <cdr:sp macro="" textlink="">
        <cdr:nvSpPr>
          <cdr:cNvPr id="4" name="TextBox 3">
            <a:extLst xmlns:a="http://schemas.openxmlformats.org/drawingml/2006/main">
              <a:ext uri="{FF2B5EF4-FFF2-40B4-BE49-F238E27FC236}">
                <a16:creationId xmlns:a16="http://schemas.microsoft.com/office/drawing/2014/main" id="{C44050D6-03EE-8654-417C-03A8D5005706}"/>
              </a:ext>
            </a:extLst>
          </cdr:cNvPr>
          <cdr:cNvSpPr txBox="1"/>
        </cdr:nvSpPr>
        <cdr:spPr>
          <a:xfrm xmlns:a="http://schemas.openxmlformats.org/drawingml/2006/main">
            <a:off x="804333" y="783168"/>
            <a:ext cx="1213555" cy="409223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4">
              <a:lumMod val="20000"/>
              <a:lumOff val="80000"/>
              <a:alpha val="50000"/>
            </a:schemeClr>
          </a:solidFill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GB" sz="1000"/>
              <a:t>Unit</a:t>
            </a:r>
            <a:r>
              <a:rPr lang="en-GB" sz="1000" baseline="0"/>
              <a:t> Price increased by 102%</a:t>
            </a:r>
            <a:endParaRPr lang="en-GB" sz="1000"/>
          </a:p>
        </cdr:txBody>
      </cdr:sp>
    </cdr:grp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0.31409</cdr:x>
      <cdr:y>0.4616</cdr:y>
    </cdr:from>
    <cdr:to>
      <cdr:x>0.52231</cdr:x>
      <cdr:y>0.56366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9801327-9DF9-0534-9760-1E374DA80015}"/>
            </a:ext>
          </a:extLst>
        </cdr:cNvPr>
        <cdr:cNvCxnSpPr/>
      </cdr:nvCxnSpPr>
      <cdr:spPr>
        <a:xfrm xmlns:a="http://schemas.openxmlformats.org/drawingml/2006/main">
          <a:off x="1753578" y="1767253"/>
          <a:ext cx="1162540" cy="39075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0.82677</cdr:x>
      <cdr:y>0.61725</cdr:y>
    </cdr:from>
    <cdr:to>
      <cdr:x>0.83496</cdr:x>
      <cdr:y>0.74483</cdr:y>
    </cdr:to>
    <cdr:sp macro="" textlink="">
      <cdr:nvSpPr>
        <cdr:cNvPr id="5" name="Up-down Arrow 4">
          <a:extLst xmlns:a="http://schemas.openxmlformats.org/drawingml/2006/main">
            <a:ext uri="{FF2B5EF4-FFF2-40B4-BE49-F238E27FC236}">
              <a16:creationId xmlns:a16="http://schemas.microsoft.com/office/drawing/2014/main" id="{5D368758-CA91-8523-5FBD-DBB27754EF71}"/>
            </a:ext>
          </a:extLst>
        </cdr:cNvPr>
        <cdr:cNvSpPr/>
      </cdr:nvSpPr>
      <cdr:spPr>
        <a:xfrm xmlns:a="http://schemas.openxmlformats.org/drawingml/2006/main">
          <a:off x="4615963" y="2363176"/>
          <a:ext cx="45719" cy="488462"/>
        </a:xfrm>
        <a:prstGeom xmlns:a="http://schemas.openxmlformats.org/drawingml/2006/main" prst="upDownArrow">
          <a:avLst/>
        </a:prstGeom>
        <a:solidFill xmlns:a="http://schemas.openxmlformats.org/drawingml/2006/main">
          <a:schemeClr val="accent1"/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5">
            <a:shade val="15000"/>
          </a:schemeClr>
        </a:lnRef>
        <a:fillRef xmlns:a="http://schemas.openxmlformats.org/drawingml/2006/main" idx="1">
          <a:schemeClr val="accent5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0.85302</cdr:x>
      <cdr:y>0.52539</cdr:y>
    </cdr:from>
    <cdr:to>
      <cdr:x>0.98075</cdr:x>
      <cdr:y>0.67849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EF032597-D11E-C5E9-6FEE-F669EC6B26B5}"/>
            </a:ext>
          </a:extLst>
        </cdr:cNvPr>
        <cdr:cNvSpPr txBox="1"/>
      </cdr:nvSpPr>
      <cdr:spPr>
        <a:xfrm xmlns:a="http://schemas.openxmlformats.org/drawingml/2006/main">
          <a:off x="4762502" y="2011484"/>
          <a:ext cx="713154" cy="5861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0.55556</cdr:x>
      <cdr:y>0.44374</cdr:y>
    </cdr:from>
    <cdr:to>
      <cdr:x>0.77778</cdr:x>
      <cdr:y>0.51263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8B6E0F6D-354D-8890-FFE9-39B3FE7CCDF3}"/>
            </a:ext>
          </a:extLst>
        </cdr:cNvPr>
        <cdr:cNvSpPr txBox="1"/>
      </cdr:nvSpPr>
      <cdr:spPr>
        <a:xfrm xmlns:a="http://schemas.openxmlformats.org/drawingml/2006/main">
          <a:off x="3101732" y="1698868"/>
          <a:ext cx="1240693" cy="26376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40000"/>
            <a:lumOff val="6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The</a:t>
          </a:r>
          <a:r>
            <a:rPr lang="en-GB" sz="1100" baseline="0"/>
            <a:t> gap doubled </a:t>
          </a:r>
          <a:endParaRPr lang="en-GB" sz="1100"/>
        </a:p>
      </cdr:txBody>
    </cdr:sp>
  </cdr:relSizeAnchor>
  <cdr:relSizeAnchor xmlns:cdr="http://schemas.openxmlformats.org/drawingml/2006/chartDrawing">
    <cdr:from>
      <cdr:x>0.52756</cdr:x>
      <cdr:y>0.28043</cdr:y>
    </cdr:from>
    <cdr:to>
      <cdr:x>0.53575</cdr:x>
      <cdr:y>0.33401</cdr:y>
    </cdr:to>
    <cdr:sp macro="" textlink="">
      <cdr:nvSpPr>
        <cdr:cNvPr id="9" name="Up-down Arrow 8">
          <a:extLst xmlns:a="http://schemas.openxmlformats.org/drawingml/2006/main">
            <a:ext uri="{FF2B5EF4-FFF2-40B4-BE49-F238E27FC236}">
              <a16:creationId xmlns:a16="http://schemas.microsoft.com/office/drawing/2014/main" id="{E806ACC8-9BD0-6BC8-DCC0-0F9C2B813322}"/>
            </a:ext>
          </a:extLst>
        </cdr:cNvPr>
        <cdr:cNvSpPr/>
      </cdr:nvSpPr>
      <cdr:spPr>
        <a:xfrm xmlns:a="http://schemas.openxmlformats.org/drawingml/2006/main">
          <a:off x="2945424" y="1073638"/>
          <a:ext cx="45719" cy="205154"/>
        </a:xfrm>
        <a:prstGeom xmlns:a="http://schemas.openxmlformats.org/drawingml/2006/main" prst="upDownArrow">
          <a:avLst/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0.70079</cdr:x>
      <cdr:y>0.51263</cdr:y>
    </cdr:from>
    <cdr:to>
      <cdr:x>0.82882</cdr:x>
      <cdr:y>0.68104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AD54522B-B2A3-4200-CD9A-67871DA7B302}"/>
            </a:ext>
          </a:extLst>
        </cdr:cNvPr>
        <cdr:cNvCxnSpPr>
          <a:endCxn xmlns:a="http://schemas.openxmlformats.org/drawingml/2006/main" id="5" idx="2"/>
        </cdr:cNvCxnSpPr>
      </cdr:nvCxnSpPr>
      <cdr:spPr>
        <a:xfrm xmlns:a="http://schemas.openxmlformats.org/drawingml/2006/main">
          <a:off x="3912578" y="1962638"/>
          <a:ext cx="714815" cy="64476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0.53631</cdr:x>
      <cdr:y>0.30084</cdr:y>
    </cdr:from>
    <cdr:to>
      <cdr:x>0.64479</cdr:x>
      <cdr:y>0.44884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1EA52C20-4B89-5DF7-65DB-2152863641C6}"/>
            </a:ext>
          </a:extLst>
        </cdr:cNvPr>
        <cdr:cNvCxnSpPr/>
      </cdr:nvCxnSpPr>
      <cdr:spPr>
        <a:xfrm xmlns:a="http://schemas.openxmlformats.org/drawingml/2006/main" flipH="1" flipV="1">
          <a:off x="2994271" y="1151792"/>
          <a:ext cx="605692" cy="56661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0.28337</cdr:x>
      <cdr:y>0.50161</cdr:y>
    </cdr:from>
    <cdr:to>
      <cdr:x>0.68594</cdr:x>
      <cdr:y>0.59577</cdr:y>
    </cdr:to>
    <cdr:sp macro="" textlink="">
      <cdr:nvSpPr>
        <cdr:cNvPr id="2" name="Right Arrow 1">
          <a:extLst xmlns:a="http://schemas.openxmlformats.org/drawingml/2006/main">
            <a:ext uri="{FF2B5EF4-FFF2-40B4-BE49-F238E27FC236}">
              <a16:creationId xmlns:a16="http://schemas.microsoft.com/office/drawing/2014/main" id="{725F7BA4-88CD-2A1C-DF25-5E6DE1C9957A}"/>
            </a:ext>
          </a:extLst>
        </cdr:cNvPr>
        <cdr:cNvSpPr/>
      </cdr:nvSpPr>
      <cdr:spPr>
        <a:xfrm xmlns:a="http://schemas.openxmlformats.org/drawingml/2006/main" rot="21280728">
          <a:off x="1400529" y="1540935"/>
          <a:ext cx="1989667" cy="289278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accent2">
            <a:alpha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/>
            <a:t>SemiDetached increased by 30%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17</xdr:row>
      <xdr:rowOff>126999</xdr:rowOff>
    </xdr:from>
    <xdr:to>
      <xdr:col>6</xdr:col>
      <xdr:colOff>601133</xdr:colOff>
      <xdr:row>40</xdr:row>
      <xdr:rowOff>143934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5830DF-5CF6-D545-B143-82449854B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0.3419</cdr:x>
      <cdr:y>0.16008</cdr:y>
    </cdr:from>
    <cdr:to>
      <cdr:x>0.6648</cdr:x>
      <cdr:y>0.30697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53BCDD9-D04C-C79A-A1E8-A63E33992F44}"/>
            </a:ext>
          </a:extLst>
        </cdr:cNvPr>
        <cdr:cNvSpPr txBox="1"/>
      </cdr:nvSpPr>
      <cdr:spPr>
        <a:xfrm xmlns:a="http://schemas.openxmlformats.org/drawingml/2006/main">
          <a:off x="2590801" y="719667"/>
          <a:ext cx="2446867" cy="6604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40000"/>
            <a:lumOff val="6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100" b="0" i="0">
              <a:effectLst/>
              <a:latin typeface="+mn-lt"/>
              <a:ea typeface="+mn-ea"/>
              <a:cs typeface="+mn-cs"/>
            </a:rPr>
            <a:t>Both the Price Elasticity of Demand and Supply for </a:t>
          </a:r>
          <a:r>
            <a:rPr lang="en-AU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Units</a:t>
          </a:r>
          <a:r>
            <a:rPr lang="en-AU" sz="1100" b="0" i="0">
              <a:effectLst/>
              <a:latin typeface="+mn-lt"/>
              <a:ea typeface="+mn-ea"/>
              <a:cs typeface="+mn-cs"/>
            </a:rPr>
            <a:t> are higher than those for houses during the specified period.</a:t>
          </a:r>
          <a:endParaRPr lang="en-GB" sz="1100"/>
        </a:p>
      </cdr:txBody>
    </cdr:sp>
  </cdr:relSizeAnchor>
  <cdr:relSizeAnchor xmlns:cdr="http://schemas.openxmlformats.org/drawingml/2006/chartDrawing">
    <cdr:from>
      <cdr:x>0.64022</cdr:x>
      <cdr:y>0.30885</cdr:y>
    </cdr:from>
    <cdr:to>
      <cdr:x>0.70503</cdr:x>
      <cdr:y>0.37853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DD51D911-B565-3602-4DE9-385BA73A9434}"/>
            </a:ext>
          </a:extLst>
        </cdr:cNvPr>
        <cdr:cNvCxnSpPr/>
      </cdr:nvCxnSpPr>
      <cdr:spPr>
        <a:xfrm xmlns:a="http://schemas.openxmlformats.org/drawingml/2006/main">
          <a:off x="4851401" y="1388534"/>
          <a:ext cx="491067" cy="31326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0.58883</cdr:x>
      <cdr:y>0.31638</cdr:y>
    </cdr:from>
    <cdr:to>
      <cdr:x>0.68827</cdr:x>
      <cdr:y>0.56121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AFC06336-9A47-A3D5-D474-6406BEB0E5B1}"/>
            </a:ext>
          </a:extLst>
        </cdr:cNvPr>
        <cdr:cNvCxnSpPr/>
      </cdr:nvCxnSpPr>
      <cdr:spPr>
        <a:xfrm xmlns:a="http://schemas.openxmlformats.org/drawingml/2006/main">
          <a:off x="4461933" y="1422400"/>
          <a:ext cx="753535" cy="110066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1778000</xdr:colOff>
      <xdr:row>8</xdr:row>
      <xdr:rowOff>7470</xdr:rowOff>
    </xdr:from>
    <xdr:to>
      <xdr:col>6</xdr:col>
      <xdr:colOff>784412</xdr:colOff>
      <xdr:row>25</xdr:row>
      <xdr:rowOff>90393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84F3AB-7D99-3FC8-63E6-D444AAC82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0.32706</cdr:x>
      <cdr:y>0.22286</cdr:y>
    </cdr:from>
    <cdr:to>
      <cdr:x>0.74611</cdr:x>
      <cdr:y>0.31184</cdr:y>
    </cdr:to>
    <cdr:sp macro="" textlink="">
      <cdr:nvSpPr>
        <cdr:cNvPr id="2" name="Right Arrow 1">
          <a:extLst xmlns:a="http://schemas.openxmlformats.org/drawingml/2006/main">
            <a:ext uri="{FF2B5EF4-FFF2-40B4-BE49-F238E27FC236}">
              <a16:creationId xmlns:a16="http://schemas.microsoft.com/office/drawing/2014/main" id="{7BDC243A-1039-217B-166A-3ACCB552438F}"/>
            </a:ext>
          </a:extLst>
        </cdr:cNvPr>
        <cdr:cNvSpPr/>
      </cdr:nvSpPr>
      <cdr:spPr>
        <a:xfrm xmlns:a="http://schemas.openxmlformats.org/drawingml/2006/main" rot="427504">
          <a:off x="1773855" y="754355"/>
          <a:ext cx="2272770" cy="301202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accent2">
            <a:alpha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>
              <a:solidFill>
                <a:schemeClr val="bg1"/>
              </a:solidFill>
            </a:rPr>
            <a:t>Decreased</a:t>
          </a:r>
          <a:r>
            <a:rPr lang="en-US" sz="1000" baseline="0">
              <a:solidFill>
                <a:schemeClr val="bg1"/>
              </a:solidFill>
            </a:rPr>
            <a:t> by 21%</a:t>
          </a:r>
          <a:endParaRPr lang="en-US" sz="10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0.31123</cdr:x>
      <cdr:y>0.45099</cdr:y>
    </cdr:from>
    <cdr:to>
      <cdr:x>0.72196</cdr:x>
      <cdr:y>0.53315</cdr:y>
    </cdr:to>
    <cdr:sp macro="" textlink="">
      <cdr:nvSpPr>
        <cdr:cNvPr id="3" name="Right Arrow 2">
          <a:extLst xmlns:a="http://schemas.openxmlformats.org/drawingml/2006/main">
            <a:ext uri="{FF2B5EF4-FFF2-40B4-BE49-F238E27FC236}">
              <a16:creationId xmlns:a16="http://schemas.microsoft.com/office/drawing/2014/main" id="{15E7B754-BDDE-419D-6DED-AC4E2DF8C9F8}"/>
            </a:ext>
          </a:extLst>
        </cdr:cNvPr>
        <cdr:cNvSpPr/>
      </cdr:nvSpPr>
      <cdr:spPr>
        <a:xfrm xmlns:a="http://schemas.openxmlformats.org/drawingml/2006/main" rot="571874">
          <a:off x="1688005" y="1526577"/>
          <a:ext cx="2227631" cy="278089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tx1">
            <a:lumMod val="75000"/>
            <a:lumOff val="25000"/>
            <a:alpha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>
              <a:solidFill>
                <a:schemeClr val="bg1"/>
              </a:solidFill>
            </a:rPr>
            <a:t>Decreased by 38%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80287</xdr:colOff>
      <xdr:row>0</xdr:row>
      <xdr:rowOff>7298</xdr:rowOff>
    </xdr:from>
    <xdr:to>
      <xdr:col>9</xdr:col>
      <xdr:colOff>530627</xdr:colOff>
      <xdr:row>14</xdr:row>
      <xdr:rowOff>124079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F26CEB-24BB-1C99-3A1A-D9B484D40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947389</xdr:colOff>
      <xdr:row>16</xdr:row>
      <xdr:rowOff>66271</xdr:rowOff>
    </xdr:from>
    <xdr:to>
      <xdr:col>6</xdr:col>
      <xdr:colOff>379539</xdr:colOff>
      <xdr:row>35</xdr:row>
      <xdr:rowOff>153275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C78D3E-45B5-5C5B-E7A2-6B40BBB85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0.06468</cdr:x>
      <cdr:y>0.08681</cdr:y>
    </cdr:from>
    <cdr:to>
      <cdr:x>0.97184</cdr:x>
      <cdr:y>0.51573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863AF31B-09B7-89DA-AD26-81998C4876AB}"/>
            </a:ext>
          </a:extLst>
        </cdr:cNvPr>
        <cdr:cNvGrpSpPr/>
      </cdr:nvGrpSpPr>
      <cdr:grpSpPr>
        <a:xfrm xmlns:a="http://schemas.openxmlformats.org/drawingml/2006/main">
          <a:off x="402315" y="320558"/>
          <a:ext cx="5642609" cy="1583845"/>
          <a:chOff x="402315" y="320558"/>
          <a:chExt cx="5642609" cy="1583845"/>
        </a:xfrm>
      </cdr:grpSpPr>
      <cdr:sp macro="" textlink="">
        <cdr:nvSpPr>
          <cdr:cNvPr id="2" name="Right Arrow 1">
            <a:extLst xmlns:a="http://schemas.openxmlformats.org/drawingml/2006/main">
              <a:ext uri="{FF2B5EF4-FFF2-40B4-BE49-F238E27FC236}">
                <a16:creationId xmlns:a16="http://schemas.microsoft.com/office/drawing/2014/main" id="{9DCE9880-7090-CFA7-01FB-2A8EF48A06A1}"/>
              </a:ext>
            </a:extLst>
          </cdr:cNvPr>
          <cdr:cNvSpPr/>
        </cdr:nvSpPr>
        <cdr:spPr>
          <a:xfrm xmlns:a="http://schemas.openxmlformats.org/drawingml/2006/main" rot="19942893">
            <a:off x="402315" y="811715"/>
            <a:ext cx="2045784" cy="854476"/>
          </a:xfrm>
          <a:prstGeom xmlns:a="http://schemas.openxmlformats.org/drawingml/2006/main" prst="rightArrow">
            <a:avLst/>
          </a:prstGeom>
          <a:solidFill xmlns:a="http://schemas.openxmlformats.org/drawingml/2006/main">
            <a:schemeClr val="accent5">
              <a:tint val="66000"/>
              <a:satMod val="160000"/>
            </a:schemeClr>
          </a:solidFill>
        </cdr:spPr>
        <cdr:style>
          <a:lnRef xmlns:a="http://schemas.openxmlformats.org/drawingml/2006/main" idx="2">
            <a:schemeClr val="accent5">
              <a:shade val="15000"/>
            </a:schemeClr>
          </a:lnRef>
          <a:fillRef xmlns:a="http://schemas.openxmlformats.org/drawingml/2006/main" idx="1">
            <a:schemeClr val="accent5"/>
          </a:fillRef>
          <a:effectRef xmlns:a="http://schemas.openxmlformats.org/drawingml/2006/main" idx="0">
            <a:schemeClr val="accent5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r>
              <a:rPr lang="en-US" sz="1000"/>
              <a:t>Both supply</a:t>
            </a:r>
            <a:r>
              <a:rPr lang="en-US" sz="1000" baseline="0"/>
              <a:t> and demand are increasing, but at different rate. </a:t>
            </a:r>
            <a:endParaRPr lang="en-US" sz="1000"/>
          </a:p>
        </cdr:txBody>
      </cdr:sp>
      <cdr:sp macro="" textlink="">
        <cdr:nvSpPr>
          <cdr:cNvPr id="5" name="TextBox 4">
            <a:extLst xmlns:a="http://schemas.openxmlformats.org/drawingml/2006/main">
              <a:ext uri="{FF2B5EF4-FFF2-40B4-BE49-F238E27FC236}">
                <a16:creationId xmlns:a16="http://schemas.microsoft.com/office/drawing/2014/main" id="{A66E1EE6-FD03-7C65-A18C-1690671871A5}"/>
              </a:ext>
            </a:extLst>
          </cdr:cNvPr>
          <cdr:cNvSpPr txBox="1"/>
        </cdr:nvSpPr>
        <cdr:spPr>
          <a:xfrm xmlns:a="http://schemas.openxmlformats.org/drawingml/2006/main">
            <a:off x="3431930" y="1247520"/>
            <a:ext cx="999940" cy="583917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20000"/>
              <a:lumOff val="80000"/>
              <a:alpha val="50000"/>
            </a:schemeClr>
          </a:solidFill>
          <a:ln xmlns:a="http://schemas.openxmlformats.org/drawingml/2006/main">
            <a:noFill/>
          </a:ln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GB" sz="1000">
                <a:solidFill>
                  <a:schemeClr val="tx2"/>
                </a:solidFill>
              </a:rPr>
              <a:t>Demand</a:t>
            </a:r>
            <a:r>
              <a:rPr lang="en-GB" sz="1000" baseline="0">
                <a:solidFill>
                  <a:schemeClr val="tx2"/>
                </a:solidFill>
              </a:rPr>
              <a:t> increases faster than Supply.</a:t>
            </a:r>
            <a:endParaRPr lang="en-GB" sz="1000">
              <a:solidFill>
                <a:schemeClr val="tx2"/>
              </a:solidFill>
            </a:endParaRPr>
          </a:p>
        </cdr:txBody>
      </cdr:sp>
      <cdr:sp macro="" textlink="">
        <cdr:nvSpPr>
          <cdr:cNvPr id="3" name="Up-down Arrow 2">
            <a:extLst xmlns:a="http://schemas.openxmlformats.org/drawingml/2006/main">
              <a:ext uri="{FF2B5EF4-FFF2-40B4-BE49-F238E27FC236}">
                <a16:creationId xmlns:a16="http://schemas.microsoft.com/office/drawing/2014/main" id="{9C984B54-D5B4-02D7-429C-A46C8538F8A9}"/>
              </a:ext>
            </a:extLst>
          </cdr:cNvPr>
          <cdr:cNvSpPr/>
        </cdr:nvSpPr>
        <cdr:spPr>
          <a:xfrm xmlns:a="http://schemas.openxmlformats.org/drawingml/2006/main">
            <a:off x="3174543" y="882577"/>
            <a:ext cx="45717" cy="197076"/>
          </a:xfrm>
          <a:prstGeom xmlns:a="http://schemas.openxmlformats.org/drawingml/2006/main" prst="upDownArrow">
            <a:avLst/>
          </a:prstGeom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cxnSp macro="">
        <cdr:nvCxnSpPr>
          <cdr:cNvPr id="7" name="Straight Arrow Connector 6">
            <a:extLst xmlns:a="http://schemas.openxmlformats.org/drawingml/2006/main">
              <a:ext uri="{FF2B5EF4-FFF2-40B4-BE49-F238E27FC236}">
                <a16:creationId xmlns:a16="http://schemas.microsoft.com/office/drawing/2014/main" id="{8BFBF3F1-D05D-6310-1E08-D8520FFE6946}"/>
              </a:ext>
            </a:extLst>
          </cdr:cNvPr>
          <cdr:cNvCxnSpPr>
            <a:endCxn xmlns:a="http://schemas.openxmlformats.org/drawingml/2006/main" id="3" idx="6"/>
          </cdr:cNvCxnSpPr>
        </cdr:nvCxnSpPr>
        <cdr:spPr>
          <a:xfrm xmlns:a="http://schemas.openxmlformats.org/drawingml/2006/main" flipH="1" flipV="1">
            <a:off x="3208815" y="981096"/>
            <a:ext cx="398272" cy="281010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solidFill>
              <a:schemeClr val="accent1"/>
            </a:solidFill>
            <a:tailEnd type="triangle"/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10" name="Up-down Arrow 9">
            <a:extLst xmlns:a="http://schemas.openxmlformats.org/drawingml/2006/main">
              <a:ext uri="{FF2B5EF4-FFF2-40B4-BE49-F238E27FC236}">
                <a16:creationId xmlns:a16="http://schemas.microsoft.com/office/drawing/2014/main" id="{EDF1B758-A8F1-DB6C-2070-C5D0771FE9C3}"/>
              </a:ext>
            </a:extLst>
          </cdr:cNvPr>
          <cdr:cNvSpPr/>
        </cdr:nvSpPr>
        <cdr:spPr>
          <a:xfrm xmlns:a="http://schemas.openxmlformats.org/drawingml/2006/main">
            <a:off x="4855209" y="992064"/>
            <a:ext cx="45717" cy="912339"/>
          </a:xfrm>
          <a:prstGeom xmlns:a="http://schemas.openxmlformats.org/drawingml/2006/main" prst="upDownArrow">
            <a:avLst/>
          </a:prstGeom>
          <a:solidFill xmlns:a="http://schemas.openxmlformats.org/drawingml/2006/main">
            <a:srgbClr val="FF0000"/>
          </a:solidFill>
          <a:ln xmlns:a="http://schemas.openxmlformats.org/drawingml/2006/main">
            <a:solidFill>
              <a:srgbClr val="FF0000"/>
            </a:solidFill>
          </a:ln>
        </cdr:spPr>
        <cdr:style>
          <a:lnRef xmlns:a="http://schemas.openxmlformats.org/drawingml/2006/main" idx="2">
            <a:schemeClr val="accent2">
              <a:shade val="15000"/>
            </a:schemeClr>
          </a:lnRef>
          <a:fillRef xmlns:a="http://schemas.openxmlformats.org/drawingml/2006/main" idx="1">
            <a:schemeClr val="accent2"/>
          </a:fillRef>
          <a:effectRef xmlns:a="http://schemas.openxmlformats.org/drawingml/2006/main" idx="0">
            <a:schemeClr val="accent2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16" name="TextBox 15">
            <a:extLst xmlns:a="http://schemas.openxmlformats.org/drawingml/2006/main">
              <a:ext uri="{FF2B5EF4-FFF2-40B4-BE49-F238E27FC236}">
                <a16:creationId xmlns:a16="http://schemas.microsoft.com/office/drawing/2014/main" id="{8BB89EC4-484A-6BCF-CD8E-5F2FE7F9B5EF}"/>
              </a:ext>
            </a:extLst>
          </cdr:cNvPr>
          <cdr:cNvSpPr txBox="1"/>
        </cdr:nvSpPr>
        <cdr:spPr>
          <a:xfrm xmlns:a="http://schemas.openxmlformats.org/drawingml/2006/main">
            <a:off x="4862486" y="320558"/>
            <a:ext cx="1182438" cy="576605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20000"/>
              <a:lumOff val="80000"/>
              <a:alpha val="50000"/>
            </a:schemeClr>
          </a:solidFill>
          <a:ln xmlns:a="http://schemas.openxmlformats.org/drawingml/2006/main">
            <a:noFill/>
          </a:ln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GB" sz="1000">
                <a:solidFill>
                  <a:schemeClr val="tx2"/>
                </a:solidFill>
              </a:rPr>
              <a:t>The growth rate of supply is 1.7 times that of demand.</a:t>
            </a:r>
          </a:p>
        </cdr:txBody>
      </cdr:sp>
      <cdr:cxnSp macro="">
        <cdr:nvCxnSpPr>
          <cdr:cNvPr id="18" name="Straight Arrow Connector 17">
            <a:extLst xmlns:a="http://schemas.openxmlformats.org/drawingml/2006/main">
              <a:ext uri="{FF2B5EF4-FFF2-40B4-BE49-F238E27FC236}">
                <a16:creationId xmlns:a16="http://schemas.microsoft.com/office/drawing/2014/main" id="{1E457687-C57F-7DD2-7E38-5E637F75BB50}"/>
              </a:ext>
            </a:extLst>
          </cdr:cNvPr>
          <cdr:cNvCxnSpPr>
            <a:endCxn xmlns:a="http://schemas.openxmlformats.org/drawingml/2006/main" id="10" idx="6"/>
          </cdr:cNvCxnSpPr>
        </cdr:nvCxnSpPr>
        <cdr:spPr>
          <a:xfrm xmlns:a="http://schemas.openxmlformats.org/drawingml/2006/main" flipH="1">
            <a:off x="4889481" y="904474"/>
            <a:ext cx="564224" cy="543778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solidFill>
              <a:schemeClr val="accent1"/>
            </a:solidFill>
            <a:tailEnd type="triangle"/>
          </a:ln>
        </cdr:spPr>
        <cdr:style>
          <a:lnRef xmlns:a="http://schemas.openxmlformats.org/drawingml/2006/main" idx="2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1">
            <a:schemeClr val="dk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571501</xdr:colOff>
      <xdr:row>1</xdr:row>
      <xdr:rowOff>45243</xdr:rowOff>
    </xdr:from>
    <xdr:to>
      <xdr:col>10</xdr:col>
      <xdr:colOff>284238</xdr:colOff>
      <xdr:row>17</xdr:row>
      <xdr:rowOff>181428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35802-8457-C14C-E79C-1AAE9E2E5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1160824</xdr:colOff>
      <xdr:row>16</xdr:row>
      <xdr:rowOff>74419</xdr:rowOff>
    </xdr:from>
    <xdr:to>
      <xdr:col>4</xdr:col>
      <xdr:colOff>314477</xdr:colOff>
      <xdr:row>31</xdr:row>
      <xdr:rowOff>181429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708CE1-AB9B-C5CD-BB2C-0F49D328D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0.72111</cdr:x>
      <cdr:y>0.27786</cdr:y>
    </cdr:from>
    <cdr:to>
      <cdr:x>0.94061</cdr:x>
      <cdr:y>0.47991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A726F76-52EC-E808-DE6F-B44FF41561B5}"/>
            </a:ext>
          </a:extLst>
        </cdr:cNvPr>
        <cdr:cNvSpPr txBox="1"/>
      </cdr:nvSpPr>
      <cdr:spPr>
        <a:xfrm xmlns:a="http://schemas.openxmlformats.org/drawingml/2006/main">
          <a:off x="3377595" y="898185"/>
          <a:ext cx="1028095" cy="653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0.12692</cdr:x>
      <cdr:y>0.17431</cdr:y>
    </cdr:from>
    <cdr:to>
      <cdr:x>0.99871</cdr:x>
      <cdr:y>0.64454</cdr:y>
    </cdr:to>
    <cdr:grpSp>
      <cdr:nvGrpSpPr>
        <cdr:cNvPr id="11" name="Group 10">
          <a:extLst xmlns:a="http://schemas.openxmlformats.org/drawingml/2006/main">
            <a:ext uri="{FF2B5EF4-FFF2-40B4-BE49-F238E27FC236}">
              <a16:creationId xmlns:a16="http://schemas.microsoft.com/office/drawing/2014/main" id="{D68ADE8C-3BBB-A785-4EEA-CF9CEAFC0685}"/>
            </a:ext>
          </a:extLst>
        </cdr:cNvPr>
        <cdr:cNvGrpSpPr/>
      </cdr:nvGrpSpPr>
      <cdr:grpSpPr>
        <a:xfrm xmlns:a="http://schemas.openxmlformats.org/drawingml/2006/main">
          <a:off x="594478" y="563469"/>
          <a:ext cx="4083360" cy="1520049"/>
          <a:chOff x="594478" y="563469"/>
          <a:chExt cx="4083360" cy="1520050"/>
        </a:xfrm>
      </cdr:grpSpPr>
      <cdr:sp macro="" textlink="">
        <cdr:nvSpPr>
          <cdr:cNvPr id="2" name="Right Arrow 1">
            <a:extLst xmlns:a="http://schemas.openxmlformats.org/drawingml/2006/main">
              <a:ext uri="{FF2B5EF4-FFF2-40B4-BE49-F238E27FC236}">
                <a16:creationId xmlns:a16="http://schemas.microsoft.com/office/drawing/2014/main" id="{799D6203-2908-66C2-0B51-8CBE9FE2816B}"/>
              </a:ext>
            </a:extLst>
          </cdr:cNvPr>
          <cdr:cNvSpPr/>
        </cdr:nvSpPr>
        <cdr:spPr>
          <a:xfrm xmlns:a="http://schemas.openxmlformats.org/drawingml/2006/main" rot="20981705">
            <a:off x="594478" y="563469"/>
            <a:ext cx="2940587" cy="380990"/>
          </a:xfrm>
          <a:prstGeom xmlns:a="http://schemas.openxmlformats.org/drawingml/2006/main" prst="rightArrow">
            <a:avLst/>
          </a:prstGeom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 anchor="ctr"/>
          <a:lstStyle xmlns:a="http://schemas.openxmlformats.org/drawingml/2006/main"/>
          <a:p xmlns:a="http://schemas.openxmlformats.org/drawingml/2006/main">
            <a:r>
              <a:rPr lang="en-US"/>
              <a:t>The affordablility has worsened for all</a:t>
            </a:r>
            <a:r>
              <a:rPr lang="en-US" baseline="0"/>
              <a:t> </a:t>
            </a:r>
            <a:endParaRPr lang="en-US"/>
          </a:p>
        </cdr:txBody>
      </cdr:sp>
      <cdr:sp macro="" textlink="">
        <cdr:nvSpPr>
          <cdr:cNvPr id="4" name="TextBox 3">
            <a:extLst xmlns:a="http://schemas.openxmlformats.org/drawingml/2006/main">
              <a:ext uri="{FF2B5EF4-FFF2-40B4-BE49-F238E27FC236}">
                <a16:creationId xmlns:a16="http://schemas.microsoft.com/office/drawing/2014/main" id="{12A45588-9EB7-9013-1218-C1DEF2497501}"/>
              </a:ext>
            </a:extLst>
          </cdr:cNvPr>
          <cdr:cNvSpPr txBox="1"/>
        </cdr:nvSpPr>
        <cdr:spPr>
          <a:xfrm xmlns:a="http://schemas.openxmlformats.org/drawingml/2006/main">
            <a:off x="3522746" y="698622"/>
            <a:ext cx="1155092" cy="718406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alpha val="30000"/>
            </a:schemeClr>
          </a:solidFill>
          <a:ln xmlns:a="http://schemas.openxmlformats.org/drawingml/2006/main">
            <a:noFill/>
          </a:ln>
          <a:effectLst xmlns:a="http://schemas.openxmlformats.org/drawingml/2006/main">
            <a:outerShdw blurRad="50800" dist="50800" dir="5400000" algn="ctr" rotWithShape="0">
              <a:schemeClr val="bg2">
                <a:lumMod val="90000"/>
                <a:alpha val="49000"/>
              </a:schemeClr>
            </a:outerShdw>
          </a:effectLst>
        </cdr:spPr>
        <cdr:txBody>
          <a:bodyPr xmlns:a="http://schemas.openxmlformats.org/drawingml/2006/main" vertOverflow="clip" wrap="square" rtlCol="0">
            <a:spAutoFit/>
          </a:bodyPr>
          <a:lstStyle xmlns:a="http://schemas.openxmlformats.org/drawingml/2006/main"/>
          <a:p xmlns:a="http://schemas.openxmlformats.org/drawingml/2006/main">
            <a:r>
              <a:rPr lang="en-AU" sz="1000" b="0" i="0">
                <a:ln>
                  <a:noFill/>
                </a:ln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Its hard for individuals to afford property, especially houses.</a:t>
            </a:r>
            <a:endParaRPr lang="en-GB" sz="1000">
              <a:ln>
                <a:noFill/>
              </a:ln>
              <a:solidFill>
                <a:schemeClr val="bg1"/>
              </a:solidFill>
            </a:endParaRPr>
          </a:p>
        </cdr:txBody>
      </cdr:sp>
      <cdr:cxnSp macro="">
        <cdr:nvCxnSpPr>
          <cdr:cNvPr id="10" name="Straight Arrow Connector 9">
            <a:extLst xmlns:a="http://schemas.openxmlformats.org/drawingml/2006/main">
              <a:ext uri="{FF2B5EF4-FFF2-40B4-BE49-F238E27FC236}">
                <a16:creationId xmlns:a16="http://schemas.microsoft.com/office/drawing/2014/main" id="{3C35FC69-A694-6C34-AB2C-17B7A610BD1D}"/>
              </a:ext>
            </a:extLst>
          </cdr:cNvPr>
          <cdr:cNvCxnSpPr/>
        </cdr:nvCxnSpPr>
        <cdr:spPr>
          <a:xfrm xmlns:a="http://schemas.openxmlformats.org/drawingml/2006/main" flipH="1" flipV="1">
            <a:off x="2905879" y="946560"/>
            <a:ext cx="586609" cy="108873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4" name="Straight Arrow Connector 13">
            <a:extLst xmlns:a="http://schemas.openxmlformats.org/drawingml/2006/main">
              <a:ext uri="{FF2B5EF4-FFF2-40B4-BE49-F238E27FC236}">
                <a16:creationId xmlns:a16="http://schemas.microsoft.com/office/drawing/2014/main" id="{7D422F34-85CF-9F96-A757-3162A4968DE8}"/>
              </a:ext>
            </a:extLst>
          </cdr:cNvPr>
          <cdr:cNvCxnSpPr>
            <a:stCxn xmlns:a="http://schemas.openxmlformats.org/drawingml/2006/main" id="4" idx="1"/>
          </cdr:cNvCxnSpPr>
        </cdr:nvCxnSpPr>
        <cdr:spPr>
          <a:xfrm xmlns:a="http://schemas.openxmlformats.org/drawingml/2006/main" flipH="1">
            <a:off x="3020775" y="1057825"/>
            <a:ext cx="501971" cy="318117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5" name="TextBox 1">
            <a:extLst xmlns:a="http://schemas.openxmlformats.org/drawingml/2006/main">
              <a:ext uri="{FF2B5EF4-FFF2-40B4-BE49-F238E27FC236}">
                <a16:creationId xmlns:a16="http://schemas.microsoft.com/office/drawing/2014/main" id="{69872DA0-9990-C328-9492-6E863AFA4293}"/>
              </a:ext>
            </a:extLst>
          </cdr:cNvPr>
          <cdr:cNvSpPr txBox="1"/>
        </cdr:nvSpPr>
        <cdr:spPr>
          <a:xfrm xmlns:a="http://schemas.openxmlformats.org/drawingml/2006/main">
            <a:off x="625324" y="1320800"/>
            <a:ext cx="1155092" cy="718402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alpha val="30000"/>
            </a:schemeClr>
          </a:solidFill>
          <a:ln xmlns:a="http://schemas.openxmlformats.org/drawingml/2006/main">
            <a:noFill/>
          </a:ln>
          <a:effectLst xmlns:a="http://schemas.openxmlformats.org/drawingml/2006/main">
            <a:outerShdw blurRad="50800" dist="50800" dir="5400000" algn="ctr" rotWithShape="0">
              <a:schemeClr val="bg2">
                <a:lumMod val="90000"/>
                <a:alpha val="49000"/>
              </a:schemeClr>
            </a:outerShdw>
          </a:effectLst>
        </cdr:spPr>
        <cdr:txBody>
          <a:bodyPr xmlns:a="http://schemas.openxmlformats.org/drawingml/2006/main" wrap="square" rtlCol="0">
            <a:spAutoFit/>
          </a:bodyPr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AU" sz="1000" b="0" i="0">
                <a:ln>
                  <a:noFill/>
                </a:ln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Families tend to have the highest level of affordability.</a:t>
            </a:r>
            <a:endParaRPr lang="en-GB" sz="1000">
              <a:ln>
                <a:noFill/>
              </a:ln>
              <a:solidFill>
                <a:schemeClr val="bg1"/>
              </a:solidFill>
            </a:endParaRPr>
          </a:p>
        </cdr:txBody>
      </cdr:sp>
      <cdr:cxnSp macro="">
        <cdr:nvCxnSpPr>
          <cdr:cNvPr id="7" name="Straight Arrow Connector 6">
            <a:extLst xmlns:a="http://schemas.openxmlformats.org/drawingml/2006/main">
              <a:ext uri="{FF2B5EF4-FFF2-40B4-BE49-F238E27FC236}">
                <a16:creationId xmlns:a16="http://schemas.microsoft.com/office/drawing/2014/main" id="{42889FF2-54B1-FBAD-2CE1-6DAC00343D27}"/>
              </a:ext>
            </a:extLst>
          </cdr:cNvPr>
          <cdr:cNvCxnSpPr/>
        </cdr:nvCxnSpPr>
        <cdr:spPr>
          <a:xfrm xmlns:a="http://schemas.openxmlformats.org/drawingml/2006/main">
            <a:off x="1781023" y="1690423"/>
            <a:ext cx="1602619" cy="175381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9" name="Straight Arrow Connector 8">
            <a:extLst xmlns:a="http://schemas.openxmlformats.org/drawingml/2006/main">
              <a:ext uri="{FF2B5EF4-FFF2-40B4-BE49-F238E27FC236}">
                <a16:creationId xmlns:a16="http://schemas.microsoft.com/office/drawing/2014/main" id="{AB679586-BF2A-C841-C12B-2022C2C13B41}"/>
              </a:ext>
            </a:extLst>
          </cdr:cNvPr>
          <cdr:cNvCxnSpPr>
            <a:stCxn xmlns:a="http://schemas.openxmlformats.org/drawingml/2006/main" id="5" idx="3"/>
          </cdr:cNvCxnSpPr>
        </cdr:nvCxnSpPr>
        <cdr:spPr>
          <a:xfrm xmlns:a="http://schemas.openxmlformats.org/drawingml/2006/main">
            <a:off x="1780416" y="1680001"/>
            <a:ext cx="1585083" cy="403518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0.27186</cdr:x>
      <cdr:y>0.51376</cdr:y>
    </cdr:from>
    <cdr:to>
      <cdr:x>0.28141</cdr:x>
      <cdr:y>0.6303</cdr:y>
    </cdr:to>
    <cdr:sp macro="" textlink="">
      <cdr:nvSpPr>
        <cdr:cNvPr id="2" name="Up-down Arrow 1">
          <a:extLst xmlns:a="http://schemas.openxmlformats.org/drawingml/2006/main">
            <a:ext uri="{FF2B5EF4-FFF2-40B4-BE49-F238E27FC236}">
              <a16:creationId xmlns:a16="http://schemas.microsoft.com/office/drawing/2014/main" id="{585399DB-9569-DD3D-F1FE-54914AB89A4B}"/>
            </a:ext>
          </a:extLst>
        </cdr:cNvPr>
        <cdr:cNvSpPr/>
      </cdr:nvSpPr>
      <cdr:spPr>
        <a:xfrm xmlns:a="http://schemas.openxmlformats.org/drawingml/2006/main">
          <a:off x="1300557" y="1546343"/>
          <a:ext cx="45719" cy="350762"/>
        </a:xfrm>
        <a:prstGeom xmlns:a="http://schemas.openxmlformats.org/drawingml/2006/main" prst="upDownArrow">
          <a:avLst/>
        </a:prstGeom>
        <a:solidFill xmlns:a="http://schemas.openxmlformats.org/drawingml/2006/main">
          <a:schemeClr val="accent6">
            <a:lumMod val="60000"/>
            <a:lumOff val="40000"/>
          </a:schemeClr>
        </a:solidFill>
        <a:ln xmlns:a="http://schemas.openxmlformats.org/drawingml/2006/main" w="3175">
          <a:solidFill>
            <a:srgbClr val="0070C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0.1129</cdr:x>
      <cdr:y>0.20297</cdr:y>
    </cdr:from>
    <cdr:to>
      <cdr:x>0.90676</cdr:x>
      <cdr:y>0.51953</cdr:y>
    </cdr:to>
    <cdr:sp macro="" textlink="">
      <cdr:nvSpPr>
        <cdr:cNvPr id="4" name="Right Arrow 3">
          <a:extLst xmlns:a="http://schemas.openxmlformats.org/drawingml/2006/main">
            <a:ext uri="{FF2B5EF4-FFF2-40B4-BE49-F238E27FC236}">
              <a16:creationId xmlns:a16="http://schemas.microsoft.com/office/drawing/2014/main" id="{366F75BF-EC40-63A8-7523-510E29FBB9FF}"/>
            </a:ext>
          </a:extLst>
        </cdr:cNvPr>
        <cdr:cNvSpPr/>
      </cdr:nvSpPr>
      <cdr:spPr>
        <a:xfrm xmlns:a="http://schemas.openxmlformats.org/drawingml/2006/main" rot="20488176">
          <a:off x="540119" y="610905"/>
          <a:ext cx="3797816" cy="952804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accent1">
            <a:alpha val="3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There is a significant gap between property prices and people's incomes, and this gap continues to widen over the years.</a:t>
          </a:r>
        </a:p>
      </cdr:txBody>
    </cdr:sp>
  </cdr:relSizeAnchor>
  <cdr:relSizeAnchor xmlns:cdr="http://schemas.openxmlformats.org/drawingml/2006/chartDrawing">
    <cdr:from>
      <cdr:x>0.8344</cdr:x>
      <cdr:y>0.20232</cdr:y>
    </cdr:from>
    <cdr:to>
      <cdr:x>0.84395</cdr:x>
      <cdr:y>0.6003</cdr:y>
    </cdr:to>
    <cdr:sp macro="" textlink="">
      <cdr:nvSpPr>
        <cdr:cNvPr id="3" name="Up-down Arrow 2">
          <a:extLst xmlns:a="http://schemas.openxmlformats.org/drawingml/2006/main">
            <a:ext uri="{FF2B5EF4-FFF2-40B4-BE49-F238E27FC236}">
              <a16:creationId xmlns:a16="http://schemas.microsoft.com/office/drawing/2014/main" id="{8CD4EF72-CA20-6754-922E-A84F4C9421C1}"/>
            </a:ext>
          </a:extLst>
        </cdr:cNvPr>
        <cdr:cNvSpPr/>
      </cdr:nvSpPr>
      <cdr:spPr>
        <a:xfrm xmlns:a="http://schemas.openxmlformats.org/drawingml/2006/main">
          <a:off x="3991758" y="608956"/>
          <a:ext cx="45687" cy="1197864"/>
        </a:xfrm>
        <a:prstGeom xmlns:a="http://schemas.openxmlformats.org/drawingml/2006/main" prst="upDownArrow">
          <a:avLst/>
        </a:prstGeom>
        <a:solidFill xmlns:a="http://schemas.openxmlformats.org/drawingml/2006/main">
          <a:schemeClr val="accent6">
            <a:lumMod val="60000"/>
            <a:lumOff val="40000"/>
          </a:schemeClr>
        </a:solidFill>
        <a:ln xmlns:a="http://schemas.openxmlformats.org/drawingml/2006/main" w="3175">
          <a:solidFill>
            <a:srgbClr val="0070C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166688</xdr:colOff>
      <xdr:row>0</xdr:row>
      <xdr:rowOff>71438</xdr:rowOff>
    </xdr:from>
    <xdr:to>
      <xdr:col>10</xdr:col>
      <xdr:colOff>539750</xdr:colOff>
      <xdr:row>18</xdr:row>
      <xdr:rowOff>15875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95508C6-FCE1-4D97-A1A4-82FA96F6037D}"/>
            </a:ext>
          </a:extLst>
        </xdr:cNvPr>
        <xdr:cNvGrpSpPr/>
      </xdr:nvGrpSpPr>
      <xdr:grpSpPr>
        <a:xfrm>
          <a:off x="5786438" y="71438"/>
          <a:ext cx="5326062" cy="3373437"/>
          <a:chOff x="5786438" y="71438"/>
          <a:chExt cx="5326062" cy="3373437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DA4995F-A643-BD67-E2D9-821C25275DFB}"/>
              </a:ext>
            </a:extLst>
          </xdr:cNvPr>
          <xdr:cNvGraphicFramePr/>
        </xdr:nvGraphicFramePr>
        <xdr:xfrm>
          <a:off x="5786438" y="71438"/>
          <a:ext cx="5326062" cy="33734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5F67A7ED-264C-DEA8-BB55-2E162EF84BDF}"/>
              </a:ext>
            </a:extLst>
          </xdr:cNvPr>
          <xdr:cNvSpPr txBox="1"/>
        </xdr:nvSpPr>
        <xdr:spPr>
          <a:xfrm>
            <a:off x="6842126" y="777876"/>
            <a:ext cx="1309688" cy="793750"/>
          </a:xfrm>
          <a:prstGeom prst="rect">
            <a:avLst/>
          </a:prstGeom>
          <a:solidFill>
            <a:schemeClr val="accent2">
              <a:lumMod val="20000"/>
              <a:lumOff val="80000"/>
              <a:alpha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900" b="0" i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Unit prices grow 2.5 times faster than income, while house prices grow nearly 3 times faster.</a:t>
            </a:r>
            <a:endParaRPr lang="en-GB" sz="900">
              <a:solidFill>
                <a:schemeClr val="accent2"/>
              </a:solidFill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6F0E2AAA-88FC-C347-808A-81E3345B8124}"/>
              </a:ext>
            </a:extLst>
          </xdr:cNvPr>
          <xdr:cNvSpPr txBox="1"/>
        </xdr:nvSpPr>
        <xdr:spPr>
          <a:xfrm>
            <a:off x="9320213" y="779464"/>
            <a:ext cx="1228725" cy="712786"/>
          </a:xfrm>
          <a:prstGeom prst="rect">
            <a:avLst/>
          </a:prstGeom>
          <a:solidFill>
            <a:schemeClr val="accent2">
              <a:lumMod val="20000"/>
              <a:lumOff val="80000"/>
              <a:alpha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900" b="0" i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Family income grows 4% faster than unit prices, but only half as fast as house prices.</a:t>
            </a:r>
            <a:endParaRPr lang="en-GB" sz="900">
              <a:solidFill>
                <a:schemeClr val="accent2"/>
              </a:solidFill>
            </a:endParaRPr>
          </a:p>
        </xdr:txBody>
      </xdr:sp>
      <xdr:cxnSp macro="">
        <xdr:nvCxnSpPr>
          <xdr:cNvPr id="8" name="Elbow Connector 7">
            <a:extLst>
              <a:ext uri="{FF2B5EF4-FFF2-40B4-BE49-F238E27FC236}">
                <a16:creationId xmlns:a16="http://schemas.microsoft.com/office/drawing/2014/main" id="{F4C7E94F-FB39-FAD6-C6DA-71C68170E933}"/>
              </a:ext>
            </a:extLst>
          </xdr:cNvPr>
          <xdr:cNvCxnSpPr/>
        </xdr:nvCxnSpPr>
        <xdr:spPr>
          <a:xfrm rot="16200000" flipH="1">
            <a:off x="9782969" y="1551782"/>
            <a:ext cx="539750" cy="246062"/>
          </a:xfrm>
          <a:prstGeom prst="bentConnector3">
            <a:avLst>
              <a:gd name="adj1" fmla="val 102941"/>
            </a:avLst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954088</xdr:colOff>
      <xdr:row>19</xdr:row>
      <xdr:rowOff>79375</xdr:rowOff>
    </xdr:from>
    <xdr:to>
      <xdr:col>10</xdr:col>
      <xdr:colOff>55564</xdr:colOff>
      <xdr:row>40</xdr:row>
      <xdr:rowOff>97631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B169DE45-E56D-71DC-B89A-2652C3A21253}"/>
            </a:ext>
          </a:extLst>
        </xdr:cNvPr>
        <xdr:cNvGrpSpPr/>
      </xdr:nvGrpSpPr>
      <xdr:grpSpPr>
        <a:xfrm>
          <a:off x="5597526" y="3698875"/>
          <a:ext cx="5030788" cy="4018756"/>
          <a:chOff x="5597526" y="3698875"/>
          <a:chExt cx="5030788" cy="4018756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665CDC35-02DF-8D49-B845-63655DF35B6A}"/>
              </a:ext>
            </a:extLst>
          </xdr:cNvPr>
          <xdr:cNvGraphicFramePr>
            <a:graphicFrameLocks/>
          </xdr:cNvGraphicFramePr>
        </xdr:nvGraphicFramePr>
        <xdr:xfrm>
          <a:off x="5611813" y="3698875"/>
          <a:ext cx="5016501" cy="40187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1B1A6369-E698-3145-AA4A-BBBA2B95AE68}"/>
              </a:ext>
            </a:extLst>
          </xdr:cNvPr>
          <xdr:cNvSpPr txBox="1"/>
        </xdr:nvSpPr>
        <xdr:spPr>
          <a:xfrm>
            <a:off x="5597526" y="4738687"/>
            <a:ext cx="1403349" cy="928688"/>
          </a:xfrm>
          <a:prstGeom prst="rect">
            <a:avLst/>
          </a:prstGeom>
          <a:solidFill>
            <a:schemeClr val="tx2">
              <a:lumMod val="20000"/>
              <a:lumOff val="80000"/>
              <a:alpha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000">
                <a:solidFill>
                  <a:schemeClr val="tx1">
                    <a:lumMod val="65000"/>
                    <a:lumOff val="35000"/>
                  </a:schemeClr>
                </a:solidFill>
              </a:rPr>
              <a:t>The decrease in low income and the increase in high income indicate rising wealth among people.</a:t>
            </a:r>
          </a:p>
        </xdr:txBody>
      </xdr:sp>
      <xdr:cxnSp macro="">
        <xdr:nvCxnSpPr>
          <xdr:cNvPr id="26" name="Straight Arrow Connector 25">
            <a:extLst>
              <a:ext uri="{FF2B5EF4-FFF2-40B4-BE49-F238E27FC236}">
                <a16:creationId xmlns:a16="http://schemas.microsoft.com/office/drawing/2014/main" id="{C2D03D32-C3D0-5F62-D7AB-71ED575978E8}"/>
              </a:ext>
            </a:extLst>
          </xdr:cNvPr>
          <xdr:cNvCxnSpPr/>
        </xdr:nvCxnSpPr>
        <xdr:spPr>
          <a:xfrm>
            <a:off x="6651625" y="5667375"/>
            <a:ext cx="801688" cy="26193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Right Arrow 26">
            <a:extLst>
              <a:ext uri="{FF2B5EF4-FFF2-40B4-BE49-F238E27FC236}">
                <a16:creationId xmlns:a16="http://schemas.microsoft.com/office/drawing/2014/main" id="{F91FA926-0302-013B-A8D6-7FA7AE59CD1E}"/>
              </a:ext>
            </a:extLst>
          </xdr:cNvPr>
          <xdr:cNvSpPr/>
        </xdr:nvSpPr>
        <xdr:spPr>
          <a:xfrm rot="754291">
            <a:off x="6878151" y="4845012"/>
            <a:ext cx="3442919" cy="881062"/>
          </a:xfrm>
          <a:prstGeom prst="rightArrow">
            <a:avLst/>
          </a:prstGeom>
          <a:solidFill>
            <a:schemeClr val="accent1">
              <a:alpha val="3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AU" sz="1000" b="0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A declining percentage of households are allocating less than 30% of their income to rent or mortgage payments.</a:t>
            </a:r>
            <a:endParaRPr lang="en-GB" sz="1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500061</xdr:colOff>
      <xdr:row>19</xdr:row>
      <xdr:rowOff>103189</xdr:rowOff>
    </xdr:from>
    <xdr:to>
      <xdr:col>3</xdr:col>
      <xdr:colOff>920750</xdr:colOff>
      <xdr:row>40</xdr:row>
      <xdr:rowOff>121445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809AEC2B-20BD-2975-9346-7DB6AB6B11BD}"/>
            </a:ext>
          </a:extLst>
        </xdr:cNvPr>
        <xdr:cNvGrpSpPr/>
      </xdr:nvGrpSpPr>
      <xdr:grpSpPr>
        <a:xfrm>
          <a:off x="500061" y="3722689"/>
          <a:ext cx="5064127" cy="4018756"/>
          <a:chOff x="500061" y="3722689"/>
          <a:chExt cx="5064127" cy="4018756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10141EBA-F449-A56D-8B81-6845B31DCB08}"/>
              </a:ext>
            </a:extLst>
          </xdr:cNvPr>
          <xdr:cNvGraphicFramePr/>
        </xdr:nvGraphicFramePr>
        <xdr:xfrm>
          <a:off x="500061" y="3722689"/>
          <a:ext cx="5016501" cy="40187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9B6CD55F-099B-7FB9-4977-83CB1A2A7E3A}"/>
              </a:ext>
            </a:extLst>
          </xdr:cNvPr>
          <xdr:cNvSpPr txBox="1"/>
        </xdr:nvSpPr>
        <xdr:spPr>
          <a:xfrm>
            <a:off x="4524375" y="3992563"/>
            <a:ext cx="1039813" cy="1230312"/>
          </a:xfrm>
          <a:prstGeom prst="rect">
            <a:avLst/>
          </a:prstGeom>
          <a:solidFill>
            <a:schemeClr val="tx2">
              <a:lumMod val="20000"/>
              <a:lumOff val="80000"/>
              <a:alpha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000">
                <a:solidFill>
                  <a:schemeClr val="tx1">
                    <a:lumMod val="65000"/>
                    <a:lumOff val="35000"/>
                  </a:schemeClr>
                </a:solidFill>
              </a:rPr>
              <a:t>The decrease in low income and the increase in high income indicate rising wealth among people.</a:t>
            </a:r>
          </a:p>
        </xdr:txBody>
      </xdr:sp>
      <xdr:cxnSp macro="">
        <xdr:nvCxnSpPr>
          <xdr:cNvPr id="12" name="Elbow Connector 11">
            <a:extLst>
              <a:ext uri="{FF2B5EF4-FFF2-40B4-BE49-F238E27FC236}">
                <a16:creationId xmlns:a16="http://schemas.microsoft.com/office/drawing/2014/main" id="{FC5D16DA-4182-633D-8260-2A41532341DF}"/>
              </a:ext>
            </a:extLst>
          </xdr:cNvPr>
          <xdr:cNvCxnSpPr/>
        </xdr:nvCxnSpPr>
        <xdr:spPr>
          <a:xfrm rot="10800000" flipV="1">
            <a:off x="3960814" y="5024438"/>
            <a:ext cx="579437" cy="309562"/>
          </a:xfrm>
          <a:prstGeom prst="bentConnector3">
            <a:avLst>
              <a:gd name="adj1" fmla="val 99315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Elbow Connector 14">
            <a:extLst>
              <a:ext uri="{FF2B5EF4-FFF2-40B4-BE49-F238E27FC236}">
                <a16:creationId xmlns:a16="http://schemas.microsoft.com/office/drawing/2014/main" id="{38074C64-392F-E27F-DF64-880F1F22F735}"/>
              </a:ext>
            </a:extLst>
          </xdr:cNvPr>
          <xdr:cNvCxnSpPr/>
        </xdr:nvCxnSpPr>
        <xdr:spPr>
          <a:xfrm rot="10800000" flipV="1">
            <a:off x="4032254" y="5207000"/>
            <a:ext cx="1182684" cy="801688"/>
          </a:xfrm>
          <a:prstGeom prst="bentConnector3">
            <a:avLst>
              <a:gd name="adj1" fmla="val -336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Right Arrow 27">
            <a:extLst>
              <a:ext uri="{FF2B5EF4-FFF2-40B4-BE49-F238E27FC236}">
                <a16:creationId xmlns:a16="http://schemas.microsoft.com/office/drawing/2014/main" id="{4FBFF81C-40D6-6F4E-971B-3C694EA1E169}"/>
              </a:ext>
            </a:extLst>
          </xdr:cNvPr>
          <xdr:cNvSpPr/>
        </xdr:nvSpPr>
        <xdr:spPr>
          <a:xfrm rot="20313225">
            <a:off x="1025526" y="4684713"/>
            <a:ext cx="3492500" cy="881062"/>
          </a:xfrm>
          <a:prstGeom prst="rightArrow">
            <a:avLst/>
          </a:prstGeom>
          <a:solidFill>
            <a:schemeClr val="accent1">
              <a:alpha val="3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AU" sz="1000" b="0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A growing percentage of households are allocating more than 30% of their income to rent or mortgage payments.</a:t>
            </a:r>
            <a:endParaRPr lang="en-GB" sz="10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0.43815</cdr:x>
      <cdr:y>0.32941</cdr:y>
    </cdr:from>
    <cdr:to>
      <cdr:x>0.52757</cdr:x>
      <cdr:y>0.45882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78F84590-BF09-2B72-630A-2018C76E1D7E}"/>
            </a:ext>
          </a:extLst>
        </cdr:cNvPr>
        <cdr:cNvCxnSpPr/>
      </cdr:nvCxnSpPr>
      <cdr:spPr>
        <a:xfrm xmlns:a="http://schemas.openxmlformats.org/drawingml/2006/main">
          <a:off x="2333625" y="1111250"/>
          <a:ext cx="476250" cy="43656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77AB-4D61-4E64-B1DE-B8D63128DA45}">
  <dimension ref="A1:D52"/>
  <sheetViews>
    <sheetView zoomScale="160" zoomScaleNormal="16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B55" sqref="B55"/>
    </sheetView>
  </sheetViews>
  <sheetFormatPr baseColWidth="10" defaultColWidth="8.83203125" defaultRowHeight="15" x14ac:dyDescent="0.2"/>
  <cols>
    <col min="1" max="1" width="40.5" style="19" bestFit="1" customWidth="1"/>
    <col min="2" max="4" width="13.83203125" bestFit="1" customWidth="1"/>
  </cols>
  <sheetData>
    <row r="1" spans="1:4" x14ac:dyDescent="0.2">
      <c r="A1" s="2" t="s">
        <v>3</v>
      </c>
      <c r="B1" s="1" t="s">
        <v>55</v>
      </c>
      <c r="C1" s="1" t="s">
        <v>55</v>
      </c>
      <c r="D1" s="1" t="s">
        <v>55</v>
      </c>
    </row>
    <row r="2" spans="1:4" x14ac:dyDescent="0.2">
      <c r="A2" s="2" t="s">
        <v>4</v>
      </c>
      <c r="B2" s="2" t="s">
        <v>0</v>
      </c>
      <c r="C2" s="2" t="s">
        <v>1</v>
      </c>
      <c r="D2" s="2" t="s">
        <v>2</v>
      </c>
    </row>
    <row r="3" spans="1:4" x14ac:dyDescent="0.2">
      <c r="A3" s="3" t="s">
        <v>5</v>
      </c>
      <c r="B3" s="3">
        <v>310000</v>
      </c>
      <c r="C3" s="3">
        <v>580000</v>
      </c>
      <c r="D3" s="3">
        <v>795000</v>
      </c>
    </row>
    <row r="4" spans="1:4" x14ac:dyDescent="0.2">
      <c r="A4" s="3" t="s">
        <v>6</v>
      </c>
      <c r="B4" s="3">
        <v>239950</v>
      </c>
      <c r="C4" s="3">
        <v>425000</v>
      </c>
      <c r="D4" s="3">
        <v>485000</v>
      </c>
    </row>
    <row r="5" spans="1:4" x14ac:dyDescent="0.2">
      <c r="A5" s="4" t="s">
        <v>7</v>
      </c>
      <c r="B5" s="4">
        <v>425</v>
      </c>
      <c r="C5" s="4">
        <v>518</v>
      </c>
      <c r="D5" s="4">
        <v>587</v>
      </c>
    </row>
    <row r="6" spans="1:4" x14ac:dyDescent="0.2">
      <c r="A6" s="4" t="s">
        <v>8</v>
      </c>
      <c r="B6" s="4">
        <v>1097</v>
      </c>
      <c r="C6" s="4">
        <v>1337</v>
      </c>
      <c r="D6" s="4">
        <v>1576</v>
      </c>
    </row>
    <row r="7" spans="1:4" x14ac:dyDescent="0.2">
      <c r="A7" s="4" t="s">
        <v>9</v>
      </c>
      <c r="B7" s="4">
        <v>989</v>
      </c>
      <c r="C7" s="4">
        <v>1211</v>
      </c>
      <c r="D7" s="4">
        <v>1374</v>
      </c>
    </row>
    <row r="8" spans="1:4" x14ac:dyDescent="0.2">
      <c r="A8" s="4" t="s">
        <v>10</v>
      </c>
      <c r="B8" s="4">
        <f>1690/4.345</f>
        <v>388.95281933256621</v>
      </c>
      <c r="C8" s="4">
        <f>1700/4.345</f>
        <v>391.25431530494825</v>
      </c>
      <c r="D8" s="4">
        <f>1800/4.345</f>
        <v>414.26927502876873</v>
      </c>
    </row>
    <row r="9" spans="1:4" x14ac:dyDescent="0.2">
      <c r="A9" s="4" t="s">
        <v>11</v>
      </c>
      <c r="B9" s="4">
        <v>213</v>
      </c>
      <c r="C9" s="4">
        <v>310</v>
      </c>
      <c r="D9" s="4">
        <v>340</v>
      </c>
    </row>
    <row r="10" spans="1:4" x14ac:dyDescent="0.2">
      <c r="A10" s="5" t="s">
        <v>12</v>
      </c>
      <c r="B10" s="5">
        <v>13170</v>
      </c>
      <c r="C10" s="5">
        <v>13714</v>
      </c>
      <c r="D10" s="5">
        <v>14023</v>
      </c>
    </row>
    <row r="11" spans="1:4" x14ac:dyDescent="0.2">
      <c r="A11" s="5" t="s">
        <v>13</v>
      </c>
      <c r="B11" s="5">
        <v>33</v>
      </c>
      <c r="C11" s="5">
        <v>35</v>
      </c>
      <c r="D11" s="5">
        <v>36</v>
      </c>
    </row>
    <row r="12" spans="1:4" x14ac:dyDescent="0.2">
      <c r="A12" s="5" t="s">
        <v>14</v>
      </c>
      <c r="B12" s="5">
        <v>3515</v>
      </c>
      <c r="C12" s="5">
        <v>3516</v>
      </c>
      <c r="D12" s="5">
        <v>3628</v>
      </c>
    </row>
    <row r="13" spans="1:4" x14ac:dyDescent="0.2">
      <c r="A13" s="5" t="s">
        <v>15</v>
      </c>
      <c r="B13" s="5">
        <v>4722</v>
      </c>
      <c r="C13" s="5">
        <v>4898</v>
      </c>
      <c r="D13" s="5">
        <v>5091</v>
      </c>
    </row>
    <row r="14" spans="1:4" x14ac:dyDescent="0.2">
      <c r="A14" s="6" t="s">
        <v>16</v>
      </c>
      <c r="B14" s="6">
        <v>0.45200000000000001</v>
      </c>
      <c r="C14" s="6">
        <v>0.45900000000000002</v>
      </c>
      <c r="D14" s="6">
        <v>0.45</v>
      </c>
    </row>
    <row r="15" spans="1:4" x14ac:dyDescent="0.2">
      <c r="A15" s="6" t="s">
        <v>17</v>
      </c>
      <c r="B15" s="6">
        <f>3.8%+9.5%</f>
        <v>0.13300000000000001</v>
      </c>
      <c r="C15" s="6">
        <f>4.2%+9.2%</f>
        <v>0.13400000000000001</v>
      </c>
      <c r="D15" s="6">
        <f>4.3%+8.8%</f>
        <v>0.13100000000000001</v>
      </c>
    </row>
    <row r="16" spans="1:4" x14ac:dyDescent="0.2">
      <c r="A16" s="6" t="s">
        <v>18</v>
      </c>
      <c r="B16" s="6">
        <v>4.8000000000000001E-2</v>
      </c>
      <c r="C16" s="6">
        <v>4.5999999999999999E-2</v>
      </c>
      <c r="D16" s="6">
        <v>0.05</v>
      </c>
    </row>
    <row r="17" spans="1:4" x14ac:dyDescent="0.2">
      <c r="A17" s="6" t="s">
        <v>19</v>
      </c>
      <c r="B17" s="6">
        <v>0.36699999999999999</v>
      </c>
      <c r="C17" s="6">
        <v>0.36</v>
      </c>
      <c r="D17" s="6">
        <v>0.37</v>
      </c>
    </row>
    <row r="18" spans="1:4" x14ac:dyDescent="0.2">
      <c r="A18" s="7" t="s">
        <v>20</v>
      </c>
      <c r="B18" s="7">
        <v>0.59399999999999997</v>
      </c>
      <c r="C18" s="7">
        <v>0.53600000000000003</v>
      </c>
      <c r="D18" s="7">
        <v>0.52500000000000002</v>
      </c>
    </row>
    <row r="19" spans="1:4" x14ac:dyDescent="0.2">
      <c r="A19" s="8" t="s">
        <v>21</v>
      </c>
      <c r="B19" s="8">
        <v>0.6</v>
      </c>
      <c r="C19" s="8">
        <v>0.57599999999999996</v>
      </c>
      <c r="D19" s="8">
        <v>0.496</v>
      </c>
    </row>
    <row r="20" spans="1:4" x14ac:dyDescent="0.2">
      <c r="A20" s="8" t="s">
        <v>22</v>
      </c>
      <c r="B20" s="8">
        <v>0.24399999999999999</v>
      </c>
      <c r="C20" s="8">
        <v>0.26800000000000002</v>
      </c>
      <c r="D20" s="8">
        <v>0.27900000000000003</v>
      </c>
    </row>
    <row r="21" spans="1:4" x14ac:dyDescent="0.2">
      <c r="A21" s="9" t="s">
        <v>23</v>
      </c>
      <c r="B21" s="9">
        <v>9.9000000000000005E-2</v>
      </c>
      <c r="C21" s="9">
        <v>0.106</v>
      </c>
      <c r="D21" s="9">
        <v>9.0999999999999998E-2</v>
      </c>
    </row>
    <row r="22" spans="1:4" x14ac:dyDescent="0.2">
      <c r="A22" s="10" t="s">
        <v>24</v>
      </c>
      <c r="B22" s="10">
        <v>0.221</v>
      </c>
      <c r="C22" s="10">
        <v>0.23899999999999999</v>
      </c>
      <c r="D22" s="23">
        <v>0.10299999999999999</v>
      </c>
    </row>
    <row r="23" spans="1:4" x14ac:dyDescent="0.2">
      <c r="A23" s="10" t="s">
        <v>25</v>
      </c>
      <c r="B23" s="10">
        <v>0.61399999999999999</v>
      </c>
      <c r="C23" s="10">
        <v>0.67</v>
      </c>
      <c r="D23" s="23">
        <v>0.499</v>
      </c>
    </row>
    <row r="24" spans="1:4" x14ac:dyDescent="0.2">
      <c r="A24" s="11" t="s">
        <v>26</v>
      </c>
      <c r="B24" s="11">
        <v>1.4</v>
      </c>
      <c r="C24" s="11">
        <v>1.5</v>
      </c>
      <c r="D24" s="11">
        <v>1.5</v>
      </c>
    </row>
    <row r="25" spans="1:4" x14ac:dyDescent="0.2">
      <c r="A25" s="20" t="s">
        <v>27</v>
      </c>
      <c r="B25" s="12">
        <v>0.24299999999999999</v>
      </c>
      <c r="C25" s="12">
        <v>0.23</v>
      </c>
      <c r="D25" s="12">
        <v>0.22700000000000001</v>
      </c>
    </row>
    <row r="26" spans="1:4" x14ac:dyDescent="0.2">
      <c r="A26" s="20" t="s">
        <v>28</v>
      </c>
      <c r="B26" s="12">
        <v>0.46200000000000002</v>
      </c>
      <c r="C26" s="12">
        <v>0.498</v>
      </c>
      <c r="D26" s="12">
        <v>0.495</v>
      </c>
    </row>
    <row r="27" spans="1:4" x14ac:dyDescent="0.2">
      <c r="A27" s="20" t="s">
        <v>29</v>
      </c>
      <c r="B27" s="12">
        <v>0.27400000000000002</v>
      </c>
      <c r="C27" s="12">
        <v>0.254</v>
      </c>
      <c r="D27" s="12">
        <v>0.25900000000000001</v>
      </c>
    </row>
    <row r="28" spans="1:4" x14ac:dyDescent="0.2">
      <c r="A28" s="20" t="s">
        <v>30</v>
      </c>
      <c r="B28" s="12">
        <v>2.1000000000000001E-2</v>
      </c>
      <c r="C28" s="12">
        <v>1.7999999999999999E-2</v>
      </c>
      <c r="D28" s="12">
        <v>1.7999999999999999E-2</v>
      </c>
    </row>
    <row r="29" spans="1:4" x14ac:dyDescent="0.2">
      <c r="A29" s="21" t="s">
        <v>31</v>
      </c>
      <c r="B29" s="13">
        <v>0.95499999999999996</v>
      </c>
      <c r="C29" s="13">
        <v>0.95</v>
      </c>
      <c r="D29" s="13">
        <v>0.95499999999999996</v>
      </c>
    </row>
    <row r="30" spans="1:4" x14ac:dyDescent="0.2">
      <c r="A30" s="21" t="s">
        <v>32</v>
      </c>
      <c r="B30" s="13">
        <v>4.4999999999999998E-2</v>
      </c>
      <c r="C30" s="13">
        <v>0.05</v>
      </c>
      <c r="D30" s="13">
        <v>4.5999999999999999E-2</v>
      </c>
    </row>
    <row r="31" spans="1:4" x14ac:dyDescent="0.2">
      <c r="A31" s="14" t="s">
        <v>33</v>
      </c>
      <c r="B31" s="14">
        <v>0.73699999999999999</v>
      </c>
      <c r="C31" s="14">
        <v>0.70799999999999996</v>
      </c>
      <c r="D31" s="14">
        <v>0.70099999999999996</v>
      </c>
    </row>
    <row r="32" spans="1:4" x14ac:dyDescent="0.2">
      <c r="A32" s="14" t="s">
        <v>34</v>
      </c>
      <c r="B32" s="14">
        <v>0.23599999999999999</v>
      </c>
      <c r="C32" s="14">
        <v>0.28799999999999998</v>
      </c>
      <c r="D32" s="14">
        <v>0.28499999999999998</v>
      </c>
    </row>
    <row r="33" spans="1:4" x14ac:dyDescent="0.2">
      <c r="A33" s="14" t="s">
        <v>35</v>
      </c>
      <c r="B33" s="14">
        <v>2.5000000000000001E-2</v>
      </c>
      <c r="C33" s="14">
        <v>2E-3</v>
      </c>
      <c r="D33" s="14">
        <v>1.2E-2</v>
      </c>
    </row>
    <row r="34" spans="1:4" x14ac:dyDescent="0.2">
      <c r="A34" s="6" t="s">
        <v>36</v>
      </c>
      <c r="B34" s="6">
        <v>4.0000000000000001E-3</v>
      </c>
      <c r="C34" s="6">
        <v>4.0000000000000001E-3</v>
      </c>
      <c r="D34" s="6">
        <v>2E-3</v>
      </c>
    </row>
    <row r="35" spans="1:4" x14ac:dyDescent="0.2">
      <c r="A35" s="6" t="s">
        <v>37</v>
      </c>
      <c r="B35" s="6">
        <v>1.4999999999999999E-2</v>
      </c>
      <c r="C35" s="6">
        <v>1.7000000000000001E-2</v>
      </c>
      <c r="D35" s="6">
        <v>1.9E-2</v>
      </c>
    </row>
    <row r="36" spans="1:4" x14ac:dyDescent="0.2">
      <c r="A36" s="6" t="s">
        <v>38</v>
      </c>
      <c r="B36" s="6">
        <v>0.15</v>
      </c>
      <c r="C36" s="6">
        <v>0.152</v>
      </c>
      <c r="D36" s="6">
        <v>0.16300000000000001</v>
      </c>
    </row>
    <row r="37" spans="1:4" x14ac:dyDescent="0.2">
      <c r="A37" s="6" t="s">
        <v>39</v>
      </c>
      <c r="B37" s="6">
        <v>0.61299999999999999</v>
      </c>
      <c r="C37" s="6">
        <v>0.57999999999999996</v>
      </c>
      <c r="D37" s="6">
        <v>0.57099999999999995</v>
      </c>
    </row>
    <row r="38" spans="1:4" x14ac:dyDescent="0.2">
      <c r="A38" s="6" t="s">
        <v>40</v>
      </c>
      <c r="B38" s="6">
        <v>0.189</v>
      </c>
      <c r="C38" s="6">
        <v>0.217</v>
      </c>
      <c r="D38" s="6">
        <v>0.22800000000000001</v>
      </c>
    </row>
    <row r="39" spans="1:4" x14ac:dyDescent="0.2">
      <c r="A39" s="15" t="s">
        <v>41</v>
      </c>
      <c r="B39" s="15">
        <v>3</v>
      </c>
      <c r="C39" s="15">
        <v>3.1</v>
      </c>
      <c r="D39" s="15">
        <v>3.1</v>
      </c>
    </row>
    <row r="40" spans="1:4" x14ac:dyDescent="0.2">
      <c r="A40" s="15" t="s">
        <v>42</v>
      </c>
      <c r="B40" s="15">
        <v>2.9</v>
      </c>
      <c r="C40" s="15">
        <v>2.9</v>
      </c>
      <c r="D40" s="15">
        <v>2.9</v>
      </c>
    </row>
    <row r="41" spans="1:4" x14ac:dyDescent="0.2">
      <c r="A41" s="16" t="s">
        <v>43</v>
      </c>
      <c r="B41" s="16">
        <v>0.20399999999999999</v>
      </c>
      <c r="C41" s="16">
        <v>0.214</v>
      </c>
      <c r="D41" s="16">
        <v>0.20899999999999999</v>
      </c>
    </row>
    <row r="42" spans="1:4" x14ac:dyDescent="0.2">
      <c r="A42" s="16" t="s">
        <v>44</v>
      </c>
      <c r="B42" s="16">
        <v>0.35499999999999998</v>
      </c>
      <c r="C42" s="16">
        <v>0.33900000000000002</v>
      </c>
      <c r="D42" s="16">
        <v>0.33400000000000002</v>
      </c>
    </row>
    <row r="43" spans="1:4" x14ac:dyDescent="0.2">
      <c r="A43" s="16" t="s">
        <v>45</v>
      </c>
      <c r="B43" s="16">
        <v>0.4</v>
      </c>
      <c r="C43" s="16">
        <v>0.40899999999999997</v>
      </c>
      <c r="D43" s="16">
        <v>0.42899999999999999</v>
      </c>
    </row>
    <row r="44" spans="1:4" x14ac:dyDescent="0.2">
      <c r="A44" s="22" t="s">
        <v>46</v>
      </c>
      <c r="B44" s="16">
        <v>0.76300000000000001</v>
      </c>
      <c r="C44" s="16">
        <v>0.76200000000000001</v>
      </c>
      <c r="D44" s="16">
        <v>0.75900000000000001</v>
      </c>
    </row>
    <row r="45" spans="1:4" x14ac:dyDescent="0.2">
      <c r="A45" s="22" t="s">
        <v>47</v>
      </c>
      <c r="B45" s="16">
        <v>0.215</v>
      </c>
      <c r="C45" s="16">
        <v>0.21099999999999999</v>
      </c>
      <c r="D45" s="16">
        <v>0.218</v>
      </c>
    </row>
    <row r="46" spans="1:4" x14ac:dyDescent="0.2">
      <c r="A46" s="22" t="s">
        <v>48</v>
      </c>
      <c r="B46" s="16">
        <v>2.1999999999999999E-2</v>
      </c>
      <c r="C46" s="16">
        <v>2.7E-2</v>
      </c>
      <c r="D46" s="16">
        <v>2.1999999999999999E-2</v>
      </c>
    </row>
    <row r="47" spans="1:4" x14ac:dyDescent="0.2">
      <c r="A47" s="9" t="s">
        <v>49</v>
      </c>
      <c r="B47" s="9">
        <v>0.29299999999999998</v>
      </c>
      <c r="C47" s="9">
        <v>0.23799999999999999</v>
      </c>
      <c r="D47" s="9">
        <v>0.21299999999999999</v>
      </c>
    </row>
    <row r="48" spans="1:4" x14ac:dyDescent="0.2">
      <c r="A48" s="9" t="s">
        <v>50</v>
      </c>
      <c r="B48" s="9">
        <v>4.1000000000000002E-2</v>
      </c>
      <c r="C48" s="9">
        <v>7.6999999999999999E-2</v>
      </c>
      <c r="D48" s="9">
        <v>0.11799999999999999</v>
      </c>
    </row>
    <row r="49" spans="1:4" x14ac:dyDescent="0.2">
      <c r="A49" s="17" t="s">
        <v>51</v>
      </c>
      <c r="B49" s="17">
        <v>0.87</v>
      </c>
      <c r="C49" s="17">
        <v>0.84099999999999997</v>
      </c>
      <c r="D49" s="17">
        <v>0.54900000000000004</v>
      </c>
    </row>
    <row r="50" spans="1:4" x14ac:dyDescent="0.2">
      <c r="A50" s="17" t="s">
        <v>52</v>
      </c>
      <c r="B50" s="17">
        <v>0.13</v>
      </c>
      <c r="C50" s="17">
        <v>0.159</v>
      </c>
      <c r="D50" s="17">
        <v>0.34699999999999998</v>
      </c>
    </row>
    <row r="51" spans="1:4" x14ac:dyDescent="0.2">
      <c r="A51" s="18" t="s">
        <v>53</v>
      </c>
      <c r="B51" s="18">
        <v>0.875</v>
      </c>
      <c r="C51" s="18">
        <v>0.89700000000000002</v>
      </c>
      <c r="D51" s="18">
        <v>0.65400000000000003</v>
      </c>
    </row>
    <row r="52" spans="1:4" x14ac:dyDescent="0.2">
      <c r="A52" s="18" t="s">
        <v>54</v>
      </c>
      <c r="B52" s="18">
        <v>0.125</v>
      </c>
      <c r="C52" s="18">
        <v>0.10299999999999999</v>
      </c>
      <c r="D52" s="18">
        <v>0.23499999999999999</v>
      </c>
    </row>
  </sheetData>
  <conditionalFormatting sqref="B3:D4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{2A48D9DB-F974-FE49-A405-6BA184AE609D}</x14:id>
        </ext>
      </extLst>
    </cfRule>
  </conditionalFormatting>
  <conditionalFormatting sqref="B5:D7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{E10F621E-E6D3-C74B-86D4-9FC745161571}</x14:id>
        </ext>
      </extLst>
    </cfRule>
  </conditionalFormatting>
  <conditionalFormatting sqref="B8:D9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{DEF3E1B7-2240-3940-9767-07B4378C932A}</x14:id>
        </ext>
      </extLst>
    </cfRule>
  </conditionalFormatting>
  <conditionalFormatting sqref="B10:D10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{1A2E9D80-53DB-3E41-84D4-0E948FC41D14}</x14:id>
        </ext>
      </extLst>
    </cfRule>
  </conditionalFormatting>
  <conditionalFormatting sqref="B11:D1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{E8245D92-A63A-1345-9976-BD8A98C4C952}</x14:id>
        </ext>
      </extLst>
    </cfRule>
  </conditionalFormatting>
  <conditionalFormatting sqref="B12:D12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{165458C3-5D6E-874F-83C7-42CAAF111756}</x14:id>
        </ext>
      </extLst>
    </cfRule>
  </conditionalFormatting>
  <conditionalFormatting sqref="B13:D13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{F1CD8984-7BDB-CC49-AF53-0AF27D3137FE}</x14:id>
        </ext>
      </extLst>
    </cfRule>
  </conditionalFormatting>
  <conditionalFormatting sqref="B14:D17">
    <cfRule type="iconSet" priority="4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18:D18"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B19:D20">
    <cfRule type="iconSet" priority="38">
      <iconSet iconSet="3Arrows">
        <cfvo type="percent" val="0"/>
        <cfvo type="percent" val="33"/>
        <cfvo type="percent" val="67"/>
      </iconSet>
    </cfRule>
  </conditionalFormatting>
  <conditionalFormatting sqref="B19:D19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B20:D20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B21:D21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B22:D22">
    <cfRule type="iconSet" priority="3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23:D23">
    <cfRule type="iconSet" priority="32">
      <iconSet iconSet="3Arrows">
        <cfvo type="percent" val="0"/>
        <cfvo type="percent" val="33"/>
        <cfvo type="percent" val="67"/>
      </iconSet>
    </cfRule>
  </conditionalFormatting>
  <conditionalFormatting sqref="B24:D24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B25:D28">
    <cfRule type="iconSet" priority="30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B31:D31"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B32:D32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B33:D33"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B34:D38">
    <cfRule type="iconSet" priority="26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B34:D34"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B35:D35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B36:D36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B37:D37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B38:D38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B41:B46">
    <cfRule type="iconSet" priority="2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1:D41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B42:D42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B43:D43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B44:D44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B45:D45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B46:D46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B41:D46">
    <cfRule type="colorScale" priority="13">
      <colorScale>
        <cfvo type="min"/>
        <cfvo type="max"/>
        <color rgb="FFFFEF9C"/>
        <color rgb="FF63BE7B"/>
      </colorScale>
    </cfRule>
  </conditionalFormatting>
  <conditionalFormatting sqref="B31:D33">
    <cfRule type="colorScale" priority="7">
      <colorScale>
        <cfvo type="min"/>
        <cfvo type="max"/>
        <color rgb="FFFCFCFF"/>
        <color rgb="FFF8696B"/>
      </colorScale>
    </cfRule>
  </conditionalFormatting>
  <conditionalFormatting sqref="B47:D47">
    <cfRule type="iconSet" priority="6">
      <iconSet iconSet="3Arrows">
        <cfvo type="percent" val="0"/>
        <cfvo type="percent" val="33"/>
        <cfvo type="percent" val="67"/>
      </iconSet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{A38F24A1-B60B-444A-87F1-8BB768D0EDDE}</x14:id>
        </ext>
      </extLst>
    </cfRule>
  </conditionalFormatting>
  <conditionalFormatting sqref="B48:D48">
    <cfRule type="iconSet" priority="5">
      <iconSet iconSet="3Arrows">
        <cfvo type="percent" val="0"/>
        <cfvo type="percent" val="33"/>
        <cfvo type="percent" val="67"/>
      </iconSet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{7E9CF1C1-7A38-DC42-BA4E-62B3BF777A84}</x14:id>
        </ext>
      </extLst>
    </cfRule>
  </conditionalFormatting>
  <conditionalFormatting sqref="B49:D5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{CCC6948A-0E3D-5A45-BEE5-A8C286000BE7}</x14:id>
        </ext>
      </extLst>
    </cfRule>
  </conditionalFormatting>
  <conditionalFormatting sqref="B51:D5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{63BDECD5-6284-F845-9E2D-A13F0C3E2632}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48D9DB-F974-FE49-A405-6BA184AE609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B3:D4</xm:sqref>
        </x14:conditionalFormatting>
        <x14:conditionalFormatting xmlns:xm="http://schemas.microsoft.com/office/excel/2006/main">
          <x14:cfRule type="dataBar" id="{E10F621E-E6D3-C74B-86D4-9FC7451615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B5:D7</xm:sqref>
        </x14:conditionalFormatting>
        <x14:conditionalFormatting xmlns:xm="http://schemas.microsoft.com/office/excel/2006/main">
          <x14:cfRule type="dataBar" id="{DEF3E1B7-2240-3940-9767-07B4378C9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B8:D9</xm:sqref>
        </x14:conditionalFormatting>
        <x14:conditionalFormatting xmlns:xm="http://schemas.microsoft.com/office/excel/2006/main">
          <x14:cfRule type="dataBar" id="{1A2E9D80-53DB-3E41-84D4-0E948FC41D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B10:D10</xm:sqref>
        </x14:conditionalFormatting>
        <x14:conditionalFormatting xmlns:xm="http://schemas.microsoft.com/office/excel/2006/main">
          <x14:cfRule type="dataBar" id="{E8245D92-A63A-1345-9976-BD8A98C4C9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B11:D11</xm:sqref>
        </x14:conditionalFormatting>
        <x14:conditionalFormatting xmlns:xm="http://schemas.microsoft.com/office/excel/2006/main">
          <x14:cfRule type="dataBar" id="{165458C3-5D6E-874F-83C7-42CAAF1117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B12:D12</xm:sqref>
        </x14:conditionalFormatting>
        <x14:conditionalFormatting xmlns:xm="http://schemas.microsoft.com/office/excel/2006/main">
          <x14:cfRule type="dataBar" id="{F1CD8984-7BDB-CC49-AF53-0AF27D3137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B13:D13</xm:sqref>
        </x14:conditionalFormatting>
        <x14:conditionalFormatting xmlns:xm="http://schemas.microsoft.com/office/excel/2006/main">
          <x14:cfRule type="dataBar" id="{A38F24A1-B60B-444A-87F1-8BB768D0ED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B47:D47</xm:sqref>
        </x14:conditionalFormatting>
        <x14:conditionalFormatting xmlns:xm="http://schemas.microsoft.com/office/excel/2006/main">
          <x14:cfRule type="dataBar" id="{7E9CF1C1-7A38-DC42-BA4E-62B3BF777A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B48:D48</xm:sqref>
        </x14:conditionalFormatting>
        <x14:conditionalFormatting xmlns:xm="http://schemas.microsoft.com/office/excel/2006/main">
          <x14:cfRule type="dataBar" id="{CCC6948A-0E3D-5A45-BEE5-A8C286000B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B49:D50</xm:sqref>
        </x14:conditionalFormatting>
        <x14:conditionalFormatting xmlns:xm="http://schemas.microsoft.com/office/excel/2006/main">
          <x14:cfRule type="dataBar" id="{63BDECD5-6284-F845-9E2D-A13F0C3E26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B51:D52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6FAFF-5B67-2C40-812D-010918E9CAE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'dataset-keep'!B14:D14</xm:f>
              <xm:sqref>E14</xm:sqref>
            </x14:sparkline>
            <x14:sparkline>
              <xm:f>'dataset-keep'!B15:D15</xm:f>
              <xm:sqref>E15</xm:sqref>
            </x14:sparkline>
            <x14:sparkline>
              <xm:f>'dataset-keep'!B16:D16</xm:f>
              <xm:sqref>E16</xm:sqref>
            </x14:sparkline>
            <x14:sparkline>
              <xm:f>'dataset-keep'!B17:D17</xm:f>
              <xm:sqref>E17</xm:sqref>
            </x14:sparkline>
            <x14:sparkline>
              <xm:f>'dataset-keep'!B18:D18</xm:f>
              <xm:sqref>E18</xm:sqref>
            </x14:sparkline>
            <x14:sparkline>
              <xm:f>'dataset-keep'!B19:D19</xm:f>
              <xm:sqref>E19</xm:sqref>
            </x14:sparkline>
            <x14:sparkline>
              <xm:f>'dataset-keep'!B20:D20</xm:f>
              <xm:sqref>E20</xm:sqref>
            </x14:sparkline>
            <x14:sparkline>
              <xm:f>'dataset-keep'!B21:D21</xm:f>
              <xm:sqref>E21</xm:sqref>
            </x14:sparkline>
            <x14:sparkline>
              <xm:f>'dataset-keep'!B22:D22</xm:f>
              <xm:sqref>E22</xm:sqref>
            </x14:sparkline>
            <x14:sparkline>
              <xm:f>'dataset-keep'!B23:D23</xm:f>
              <xm:sqref>E23</xm:sqref>
            </x14:sparkline>
            <x14:sparkline>
              <xm:f>'dataset-keep'!B24:D24</xm:f>
              <xm:sqref>E24</xm:sqref>
            </x14:sparkline>
            <x14:sparkline>
              <xm:f>'dataset-keep'!B25:D25</xm:f>
              <xm:sqref>E25</xm:sqref>
            </x14:sparkline>
            <x14:sparkline>
              <xm:f>'dataset-keep'!B26:D26</xm:f>
              <xm:sqref>E26</xm:sqref>
            </x14:sparkline>
            <x14:sparkline>
              <xm:f>'dataset-keep'!B27:D27</xm:f>
              <xm:sqref>E27</xm:sqref>
            </x14:sparkline>
            <x14:sparkline>
              <xm:f>'dataset-keep'!B28:D28</xm:f>
              <xm:sqref>E28</xm:sqref>
            </x14:sparkline>
            <x14:sparkline>
              <xm:f>'dataset-keep'!B29:D29</xm:f>
              <xm:sqref>E29</xm:sqref>
            </x14:sparkline>
            <x14:sparkline>
              <xm:f>'dataset-keep'!B30:D30</xm:f>
              <xm:sqref>E30</xm:sqref>
            </x14:sparkline>
            <x14:sparkline>
              <xm:f>'dataset-keep'!B31:D31</xm:f>
              <xm:sqref>E31</xm:sqref>
            </x14:sparkline>
            <x14:sparkline>
              <xm:f>'dataset-keep'!B32:D32</xm:f>
              <xm:sqref>E32</xm:sqref>
            </x14:sparkline>
            <x14:sparkline>
              <xm:f>'dataset-keep'!B33:D33</xm:f>
              <xm:sqref>E33</xm:sqref>
            </x14:sparkline>
            <x14:sparkline>
              <xm:f>'dataset-keep'!B34:D34</xm:f>
              <xm:sqref>E34</xm:sqref>
            </x14:sparkline>
            <x14:sparkline>
              <xm:f>'dataset-keep'!B35:D35</xm:f>
              <xm:sqref>E35</xm:sqref>
            </x14:sparkline>
            <x14:sparkline>
              <xm:f>'dataset-keep'!B36:D36</xm:f>
              <xm:sqref>E36</xm:sqref>
            </x14:sparkline>
            <x14:sparkline>
              <xm:f>'dataset-keep'!B37:D37</xm:f>
              <xm:sqref>E37</xm:sqref>
            </x14:sparkline>
            <x14:sparkline>
              <xm:f>'dataset-keep'!B38:D38</xm:f>
              <xm:sqref>E38</xm:sqref>
            </x14:sparkline>
            <x14:sparkline>
              <xm:f>'dataset-keep'!B39:D39</xm:f>
              <xm:sqref>E39</xm:sqref>
            </x14:sparkline>
            <x14:sparkline>
              <xm:f>'dataset-keep'!B40:D40</xm:f>
              <xm:sqref>E40</xm:sqref>
            </x14:sparkline>
            <x14:sparkline>
              <xm:f>'dataset-keep'!B41:D41</xm:f>
              <xm:sqref>E41</xm:sqref>
            </x14:sparkline>
            <x14:sparkline>
              <xm:f>'dataset-keep'!B42:D42</xm:f>
              <xm:sqref>E42</xm:sqref>
            </x14:sparkline>
            <x14:sparkline>
              <xm:f>'dataset-keep'!B43:D43</xm:f>
              <xm:sqref>E43</xm:sqref>
            </x14:sparkline>
            <x14:sparkline>
              <xm:f>'dataset-keep'!B44:D44</xm:f>
              <xm:sqref>E44</xm:sqref>
            </x14:sparkline>
            <x14:sparkline>
              <xm:f>'dataset-keep'!B45:D45</xm:f>
              <xm:sqref>E45</xm:sqref>
            </x14:sparkline>
            <x14:sparkline>
              <xm:f>'dataset-keep'!B46:D46</xm:f>
              <xm:sqref>E46</xm:sqref>
            </x14:sparkline>
            <x14:sparkline>
              <xm:f>'dataset-keep'!B47:D47</xm:f>
              <xm:sqref>E47</xm:sqref>
            </x14:sparkline>
            <x14:sparkline>
              <xm:f>'dataset-keep'!B48:D48</xm:f>
              <xm:sqref>E48</xm:sqref>
            </x14:sparkline>
            <x14:sparkline>
              <xm:f>'dataset-keep'!B49:D49</xm:f>
              <xm:sqref>E49</xm:sqref>
            </x14:sparkline>
            <x14:sparkline>
              <xm:f>'dataset-keep'!B50:D50</xm:f>
              <xm:sqref>E50</xm:sqref>
            </x14:sparkline>
            <x14:sparkline>
              <xm:f>'dataset-keep'!B51:D51</xm:f>
              <xm:sqref>E51</xm:sqref>
            </x14:sparkline>
            <x14:sparkline>
              <xm:f>'dataset-keep'!B52:D52</xm:f>
              <xm:sqref>E52</xm:sqref>
            </x14:sparkline>
          </x14:sparklines>
        </x14:sparklineGroup>
        <x14:sparklineGroup displayEmptyCellsAs="gap" xr2:uid="{73AC434C-22B5-0E49-9BEE-D21E8105096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'dataset-keep'!B3:D3</xm:f>
              <xm:sqref>E3</xm:sqref>
            </x14:sparkline>
            <x14:sparkline>
              <xm:f>'dataset-keep'!B4:D4</xm:f>
              <xm:sqref>E4</xm:sqref>
            </x14:sparkline>
          </x14:sparklines>
        </x14:sparklineGroup>
        <x14:sparklineGroup displayEmptyCellsAs="gap" xr2:uid="{F8DC169B-BD6C-5F44-8199-A5E01B82AD4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'dataset-keep'!B5:D5</xm:f>
              <xm:sqref>E5</xm:sqref>
            </x14:sparkline>
            <x14:sparkline>
              <xm:f>'dataset-keep'!B6:D6</xm:f>
              <xm:sqref>E6</xm:sqref>
            </x14:sparkline>
            <x14:sparkline>
              <xm:f>'dataset-keep'!B7:D7</xm:f>
              <xm:sqref>E7</xm:sqref>
            </x14:sparkline>
            <x14:sparkline>
              <xm:f>'dataset-keep'!B8:D8</xm:f>
              <xm:sqref>E8</xm:sqref>
            </x14:sparkline>
            <x14:sparkline>
              <xm:f>'dataset-keep'!B9:D9</xm:f>
              <xm:sqref>E9</xm:sqref>
            </x14:sparkline>
          </x14:sparklines>
        </x14:sparklineGroup>
        <x14:sparklineGroup displayEmptyCellsAs="gap" xr2:uid="{7291B82A-0381-1E47-BF2C-8E44B69DE59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'dataset-keep'!B10:D10</xm:f>
              <xm:sqref>E10</xm:sqref>
            </x14:sparkline>
            <x14:sparkline>
              <xm:f>'dataset-keep'!B11:D11</xm:f>
              <xm:sqref>E11</xm:sqref>
            </x14:sparkline>
            <x14:sparkline>
              <xm:f>'dataset-keep'!B12:D12</xm:f>
              <xm:sqref>E12</xm:sqref>
            </x14:sparkline>
            <x14:sparkline>
              <xm:f>'dataset-keep'!B13:D13</xm:f>
              <xm:sqref>E13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A9402-E090-BF4E-872F-7172C3557A4A}">
  <dimension ref="A1:D23"/>
  <sheetViews>
    <sheetView topLeftCell="A6" zoomScale="180" zoomScaleNormal="180" workbookViewId="0">
      <selection activeCell="A19" activeCellId="1" sqref="A11:D13 A19:D23"/>
    </sheetView>
  </sheetViews>
  <sheetFormatPr baseColWidth="10" defaultRowHeight="15" x14ac:dyDescent="0.2"/>
  <cols>
    <col min="1" max="1" width="30" bestFit="1" customWidth="1"/>
    <col min="2" max="4" width="12.6640625" bestFit="1" customWidth="1"/>
  </cols>
  <sheetData>
    <row r="1" spans="1:4" x14ac:dyDescent="0.2">
      <c r="A1" s="2" t="s">
        <v>3</v>
      </c>
      <c r="B1" s="1" t="s">
        <v>55</v>
      </c>
      <c r="C1" s="1" t="s">
        <v>55</v>
      </c>
      <c r="D1" s="1" t="s">
        <v>55</v>
      </c>
    </row>
    <row r="2" spans="1:4" x14ac:dyDescent="0.2">
      <c r="A2" s="2" t="s">
        <v>4</v>
      </c>
      <c r="B2" s="2" t="str">
        <f>'dataset-keep'!B2</f>
        <v>Y2011</v>
      </c>
      <c r="C2" s="2" t="str">
        <f>'dataset-keep'!C2</f>
        <v>Y2016</v>
      </c>
      <c r="D2" s="2" t="str">
        <f>'dataset-keep'!D2</f>
        <v>Y2021</v>
      </c>
    </row>
    <row r="3" spans="1:4" x14ac:dyDescent="0.2">
      <c r="A3" s="3" t="str">
        <f>'dataset-keep'!A3</f>
        <v>MedianHousePrice</v>
      </c>
      <c r="B3" s="54">
        <f>'dataset-keep'!B3</f>
        <v>310000</v>
      </c>
      <c r="C3" s="54">
        <f>'dataset-keep'!C3</f>
        <v>580000</v>
      </c>
      <c r="D3" s="54">
        <f>'dataset-keep'!D3</f>
        <v>795000</v>
      </c>
    </row>
    <row r="4" spans="1:4" x14ac:dyDescent="0.2">
      <c r="A4" s="3" t="str">
        <f>'dataset-keep'!A4</f>
        <v>MedianUnitPrice</v>
      </c>
      <c r="B4" s="54">
        <f>'dataset-keep'!B4</f>
        <v>239950</v>
      </c>
      <c r="C4" s="54">
        <f>'dataset-keep'!C4</f>
        <v>425000</v>
      </c>
      <c r="D4" s="54">
        <f>'dataset-keep'!D4</f>
        <v>485000</v>
      </c>
    </row>
    <row r="5" spans="1:4" x14ac:dyDescent="0.2">
      <c r="A5" s="5" t="str">
        <f>'dataset-keep'!A13</f>
        <v>TotalPrivateDwelling</v>
      </c>
      <c r="B5" s="5">
        <f>'dataset-keep'!B13</f>
        <v>4722</v>
      </c>
      <c r="C5" s="5">
        <f>'dataset-keep'!C13</f>
        <v>4898</v>
      </c>
      <c r="D5" s="5">
        <f>'dataset-keep'!D13</f>
        <v>5091</v>
      </c>
    </row>
    <row r="6" spans="1:4" x14ac:dyDescent="0.2">
      <c r="A6" s="21" t="str">
        <f>'dataset-keep'!A29</f>
        <v>OccupiedDwellings(%)</v>
      </c>
      <c r="B6" s="46">
        <f>'dataset-keep'!B29</f>
        <v>0.95499999999999996</v>
      </c>
      <c r="C6" s="46">
        <f>'dataset-keep'!C29</f>
        <v>0.95</v>
      </c>
      <c r="D6" s="46">
        <f>'dataset-keep'!D29</f>
        <v>0.95499999999999996</v>
      </c>
    </row>
    <row r="7" spans="1:4" x14ac:dyDescent="0.2">
      <c r="A7" s="21" t="str">
        <f>'dataset-keep'!A30</f>
        <v>UnoccupiedDwelling(%)</v>
      </c>
      <c r="B7" s="46">
        <f>'dataset-keep'!B30</f>
        <v>4.4999999999999998E-2</v>
      </c>
      <c r="C7" s="46">
        <f>'dataset-keep'!C30</f>
        <v>0.05</v>
      </c>
      <c r="D7" s="46">
        <f>'dataset-keep'!D30</f>
        <v>4.5999999999999999E-2</v>
      </c>
    </row>
    <row r="8" spans="1:4" x14ac:dyDescent="0.2">
      <c r="A8" s="14" t="str">
        <f>'dataset-keep'!A31</f>
        <v>SeparateHouse(dwellings%)</v>
      </c>
      <c r="B8" s="14">
        <f>'dataset-keep'!B31</f>
        <v>0.73699999999999999</v>
      </c>
      <c r="C8" s="14">
        <f>'dataset-keep'!C31</f>
        <v>0.70799999999999996</v>
      </c>
      <c r="D8" s="14">
        <f>'dataset-keep'!D31</f>
        <v>0.70099999999999996</v>
      </c>
    </row>
    <row r="9" spans="1:4" x14ac:dyDescent="0.2">
      <c r="A9" s="14" t="str">
        <f>'dataset-keep'!A32</f>
        <v>SemiDetached(dwellings%)</v>
      </c>
      <c r="B9" s="14">
        <f>'dataset-keep'!B32</f>
        <v>0.23599999999999999</v>
      </c>
      <c r="C9" s="14">
        <f>'dataset-keep'!C32</f>
        <v>0.28799999999999998</v>
      </c>
      <c r="D9" s="14">
        <f>'dataset-keep'!D32</f>
        <v>0.28499999999999998</v>
      </c>
    </row>
    <row r="10" spans="1:4" x14ac:dyDescent="0.2">
      <c r="A10" s="14" t="str">
        <f>'dataset-keep'!A33</f>
        <v>FlatUnitApartment(dwellings%)</v>
      </c>
      <c r="B10" s="14">
        <f>'dataset-keep'!B33</f>
        <v>2.5000000000000001E-2</v>
      </c>
      <c r="C10" s="14">
        <f>'dataset-keep'!C33</f>
        <v>2E-3</v>
      </c>
      <c r="D10" s="14">
        <f>'dataset-keep'!D33</f>
        <v>1.2E-2</v>
      </c>
    </row>
    <row r="11" spans="1:4" s="42" customFormat="1" x14ac:dyDescent="0.2">
      <c r="A11" s="23" t="s">
        <v>93</v>
      </c>
      <c r="B11" s="55">
        <f>B$5*B8</f>
        <v>3480.114</v>
      </c>
      <c r="C11" s="55">
        <f>C$5*C8</f>
        <v>3467.7839999999997</v>
      </c>
      <c r="D11" s="55">
        <f>D$5*D8</f>
        <v>3568.7909999999997</v>
      </c>
    </row>
    <row r="12" spans="1:4" s="42" customFormat="1" x14ac:dyDescent="0.2">
      <c r="A12" s="23" t="s">
        <v>94</v>
      </c>
      <c r="B12" s="55">
        <f>B$5*B9</f>
        <v>1114.3920000000001</v>
      </c>
      <c r="C12" s="55">
        <f t="shared" ref="C12:D12" si="0">C$5*C9</f>
        <v>1410.6239999999998</v>
      </c>
      <c r="D12" s="55">
        <f t="shared" si="0"/>
        <v>1450.9349999999999</v>
      </c>
    </row>
    <row r="13" spans="1:4" s="42" customFormat="1" x14ac:dyDescent="0.2">
      <c r="A13" s="23" t="s">
        <v>95</v>
      </c>
      <c r="B13" s="55">
        <f>B$5*B10</f>
        <v>118.05000000000001</v>
      </c>
      <c r="C13" s="55">
        <f>C$5*C10</f>
        <v>9.7959999999999994</v>
      </c>
      <c r="D13" s="55">
        <f>D$5*D10</f>
        <v>61.091999999999999</v>
      </c>
    </row>
    <row r="14" spans="1:4" x14ac:dyDescent="0.2">
      <c r="A14" s="6" t="str">
        <f>'dataset-keep'!A34</f>
        <v>0xBedroom(%)</v>
      </c>
      <c r="B14" s="6">
        <f>'dataset-keep'!B34</f>
        <v>4.0000000000000001E-3</v>
      </c>
      <c r="C14" s="6">
        <f>'dataset-keep'!C34</f>
        <v>4.0000000000000001E-3</v>
      </c>
      <c r="D14" s="6">
        <f>'dataset-keep'!D34</f>
        <v>2E-3</v>
      </c>
    </row>
    <row r="15" spans="1:4" x14ac:dyDescent="0.2">
      <c r="A15" s="6" t="str">
        <f>'dataset-keep'!A35</f>
        <v>1xBedroom(%)</v>
      </c>
      <c r="B15" s="6">
        <f>'dataset-keep'!B35</f>
        <v>1.4999999999999999E-2</v>
      </c>
      <c r="C15" s="6">
        <f>'dataset-keep'!C35</f>
        <v>1.7000000000000001E-2</v>
      </c>
      <c r="D15" s="6">
        <f>'dataset-keep'!D35</f>
        <v>1.9E-2</v>
      </c>
    </row>
    <row r="16" spans="1:4" x14ac:dyDescent="0.2">
      <c r="A16" s="6" t="str">
        <f>'dataset-keep'!A36</f>
        <v>2xBedroom(%)</v>
      </c>
      <c r="B16" s="6">
        <f>'dataset-keep'!B36</f>
        <v>0.15</v>
      </c>
      <c r="C16" s="6">
        <f>'dataset-keep'!C36</f>
        <v>0.152</v>
      </c>
      <c r="D16" s="6">
        <f>'dataset-keep'!D36</f>
        <v>0.16300000000000001</v>
      </c>
    </row>
    <row r="17" spans="1:4" x14ac:dyDescent="0.2">
      <c r="A17" s="6" t="str">
        <f>'dataset-keep'!A37</f>
        <v>3xBedroom(%)</v>
      </c>
      <c r="B17" s="6">
        <f>'dataset-keep'!B37</f>
        <v>0.61299999999999999</v>
      </c>
      <c r="C17" s="6">
        <f>'dataset-keep'!C37</f>
        <v>0.57999999999999996</v>
      </c>
      <c r="D17" s="6">
        <f>'dataset-keep'!D37</f>
        <v>0.57099999999999995</v>
      </c>
    </row>
    <row r="18" spans="1:4" x14ac:dyDescent="0.2">
      <c r="A18" s="6" t="str">
        <f>'dataset-keep'!A38</f>
        <v>4xBedroom+(%)</v>
      </c>
      <c r="B18" s="6">
        <f>'dataset-keep'!B38</f>
        <v>0.189</v>
      </c>
      <c r="C18" s="6">
        <f>'dataset-keep'!C38</f>
        <v>0.217</v>
      </c>
      <c r="D18" s="6">
        <f>'dataset-keep'!D38</f>
        <v>0.22800000000000001</v>
      </c>
    </row>
    <row r="19" spans="1:4" x14ac:dyDescent="0.2">
      <c r="A19" s="10" t="s">
        <v>64</v>
      </c>
      <c r="B19" s="41">
        <f>B$5*B14</f>
        <v>18.888000000000002</v>
      </c>
      <c r="C19" s="41">
        <f t="shared" ref="C19:D19" si="1">C$5*C14</f>
        <v>19.591999999999999</v>
      </c>
      <c r="D19" s="41">
        <f t="shared" si="1"/>
        <v>10.182</v>
      </c>
    </row>
    <row r="20" spans="1:4" x14ac:dyDescent="0.2">
      <c r="A20" s="10" t="s">
        <v>65</v>
      </c>
      <c r="B20" s="41">
        <f t="shared" ref="B20:D20" si="2">B$5*B15</f>
        <v>70.83</v>
      </c>
      <c r="C20" s="41">
        <f t="shared" si="2"/>
        <v>83.266000000000005</v>
      </c>
      <c r="D20" s="41">
        <f t="shared" si="2"/>
        <v>96.728999999999999</v>
      </c>
    </row>
    <row r="21" spans="1:4" x14ac:dyDescent="0.2">
      <c r="A21" s="10" t="s">
        <v>66</v>
      </c>
      <c r="B21" s="41">
        <f>B$5*B16</f>
        <v>708.3</v>
      </c>
      <c r="C21" s="41">
        <f>C$5*C16</f>
        <v>744.49599999999998</v>
      </c>
      <c r="D21" s="41">
        <f>D$5*D16</f>
        <v>829.83300000000008</v>
      </c>
    </row>
    <row r="22" spans="1:4" x14ac:dyDescent="0.2">
      <c r="A22" s="10" t="s">
        <v>67</v>
      </c>
      <c r="B22" s="41">
        <f t="shared" ref="B22:D22" si="3">B$5*B17</f>
        <v>2894.5859999999998</v>
      </c>
      <c r="C22" s="41">
        <f t="shared" si="3"/>
        <v>2840.8399999999997</v>
      </c>
      <c r="D22" s="41">
        <f t="shared" si="3"/>
        <v>2906.9609999999998</v>
      </c>
    </row>
    <row r="23" spans="1:4" x14ac:dyDescent="0.2">
      <c r="A23" s="10" t="s">
        <v>68</v>
      </c>
      <c r="B23" s="41">
        <f>B$5*B18</f>
        <v>892.45799999999997</v>
      </c>
      <c r="C23" s="41">
        <f>C$5*C18</f>
        <v>1062.866</v>
      </c>
      <c r="D23" s="41">
        <f>D$5*D18</f>
        <v>1160.748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1E80-BE33-5049-9F37-6091315A46C4}">
  <dimension ref="A1:D17"/>
  <sheetViews>
    <sheetView zoomScale="150" zoomScaleNormal="150" workbookViewId="0">
      <selection activeCell="A14" sqref="A14:D17"/>
    </sheetView>
  </sheetViews>
  <sheetFormatPr baseColWidth="10" defaultRowHeight="15" x14ac:dyDescent="0.2"/>
  <cols>
    <col min="1" max="1" width="26.1640625" bestFit="1" customWidth="1"/>
    <col min="2" max="2" width="12.6640625" bestFit="1" customWidth="1"/>
    <col min="3" max="3" width="20.1640625" bestFit="1" customWidth="1"/>
    <col min="4" max="4" width="20.6640625" bestFit="1" customWidth="1"/>
  </cols>
  <sheetData>
    <row r="1" spans="1:4" x14ac:dyDescent="0.2">
      <c r="A1" s="2" t="s">
        <v>3</v>
      </c>
      <c r="B1" s="1" t="s">
        <v>55</v>
      </c>
      <c r="C1" s="1" t="s">
        <v>55</v>
      </c>
      <c r="D1" s="1" t="s">
        <v>55</v>
      </c>
    </row>
    <row r="2" spans="1:4" x14ac:dyDescent="0.2">
      <c r="A2" s="2" t="s">
        <v>4</v>
      </c>
      <c r="B2" s="2" t="str">
        <f>'dataset-keep'!B2</f>
        <v>Y2011</v>
      </c>
      <c r="C2" s="2" t="str">
        <f>'dataset-keep'!C2</f>
        <v>Y2016</v>
      </c>
      <c r="D2" s="2" t="str">
        <f>'dataset-keep'!D2</f>
        <v>Y2021</v>
      </c>
    </row>
    <row r="3" spans="1:4" x14ac:dyDescent="0.2">
      <c r="A3" s="5" t="str">
        <f>'dataset-keep'!A10</f>
        <v>Population</v>
      </c>
      <c r="B3" s="5">
        <f>'dataset-keep'!B10</f>
        <v>13170</v>
      </c>
      <c r="C3" s="5">
        <f>'dataset-keep'!C10</f>
        <v>13714</v>
      </c>
      <c r="D3" s="5">
        <f>'dataset-keep'!D10</f>
        <v>14023</v>
      </c>
    </row>
    <row r="4" spans="1:4" x14ac:dyDescent="0.2">
      <c r="A4" s="5" t="str">
        <f>'dataset-keep'!A13</f>
        <v>TotalPrivateDwelling</v>
      </c>
      <c r="B4" s="5">
        <f>'dataset-keep'!B13</f>
        <v>4722</v>
      </c>
      <c r="C4" s="5">
        <f>'dataset-keep'!C13</f>
        <v>4898</v>
      </c>
      <c r="D4" s="5">
        <f>'dataset-keep'!D13</f>
        <v>5091</v>
      </c>
    </row>
    <row r="5" spans="1:4" x14ac:dyDescent="0.2">
      <c r="A5" s="15" t="str">
        <f>'dataset-keep'!A40</f>
        <v>AverageNumberPeoplePerHousehold</v>
      </c>
      <c r="B5" s="15">
        <f>'dataset-keep'!B40</f>
        <v>2.9</v>
      </c>
      <c r="C5" s="15">
        <f>'dataset-keep'!C40</f>
        <v>2.9</v>
      </c>
      <c r="D5" s="15">
        <f>'dataset-keep'!D40</f>
        <v>2.9</v>
      </c>
    </row>
    <row r="6" spans="1:4" x14ac:dyDescent="0.2">
      <c r="A6" s="11" t="s">
        <v>62</v>
      </c>
      <c r="B6" s="11">
        <f>B4</f>
        <v>4722</v>
      </c>
      <c r="C6" s="11">
        <f>C4</f>
        <v>4898</v>
      </c>
      <c r="D6" s="11">
        <f>D4</f>
        <v>5091</v>
      </c>
    </row>
    <row r="7" spans="1:4" x14ac:dyDescent="0.2">
      <c r="A7" s="44" t="s">
        <v>86</v>
      </c>
      <c r="B7" s="45">
        <v>0</v>
      </c>
      <c r="C7" s="45">
        <f>(C6-B6)/B6</f>
        <v>3.727234222786955E-2</v>
      </c>
      <c r="D7" s="45">
        <f>(D6-C6)/C6</f>
        <v>3.9403838301347492E-2</v>
      </c>
    </row>
    <row r="8" spans="1:4" x14ac:dyDescent="0.2">
      <c r="A8" s="11" t="s">
        <v>61</v>
      </c>
      <c r="B8" s="11">
        <f>B3/B5</f>
        <v>4541.3793103448279</v>
      </c>
      <c r="C8" s="11">
        <f>C3/C5</f>
        <v>4728.9655172413795</v>
      </c>
      <c r="D8" s="11">
        <f>D3/D5</f>
        <v>4835.5172413793107</v>
      </c>
    </row>
    <row r="9" spans="1:4" x14ac:dyDescent="0.2">
      <c r="A9" s="44" t="s">
        <v>87</v>
      </c>
      <c r="B9" s="45">
        <v>0</v>
      </c>
      <c r="C9" s="45">
        <f>(C8-B8)/B8</f>
        <v>4.1305998481397092E-2</v>
      </c>
      <c r="D9" s="45">
        <f>(D8-C8)/C8</f>
        <v>2.2531719410821084E-2</v>
      </c>
    </row>
    <row r="10" spans="1:4" x14ac:dyDescent="0.2">
      <c r="A10" s="3" t="str">
        <f>'dataset-keep'!A3</f>
        <v>MedianHousePrice</v>
      </c>
      <c r="B10" s="3">
        <f>'dataset-keep'!B3</f>
        <v>310000</v>
      </c>
      <c r="C10" s="3">
        <f>'dataset-keep'!C3</f>
        <v>580000</v>
      </c>
      <c r="D10" s="3">
        <f>'dataset-keep'!D3</f>
        <v>795000</v>
      </c>
    </row>
    <row r="11" spans="1:4" x14ac:dyDescent="0.2">
      <c r="A11" s="3" t="str">
        <f>'dataset-keep'!A4</f>
        <v>MedianUnitPrice</v>
      </c>
      <c r="B11" s="3">
        <f>'dataset-keep'!B4</f>
        <v>239950</v>
      </c>
      <c r="C11" s="3">
        <f>'dataset-keep'!C4</f>
        <v>425000</v>
      </c>
      <c r="D11" s="3">
        <f>'dataset-keep'!D4</f>
        <v>485000</v>
      </c>
    </row>
    <row r="12" spans="1:4" x14ac:dyDescent="0.2">
      <c r="A12" s="35" t="s">
        <v>78</v>
      </c>
      <c r="B12" s="36">
        <v>0</v>
      </c>
      <c r="C12" s="37">
        <f>(C10-B10)/B10</f>
        <v>0.87096774193548387</v>
      </c>
      <c r="D12" s="37">
        <f>(D10-C10)/C10</f>
        <v>0.37068965517241381</v>
      </c>
    </row>
    <row r="13" spans="1:4" x14ac:dyDescent="0.2">
      <c r="A13" s="35" t="s">
        <v>79</v>
      </c>
      <c r="B13" s="36">
        <v>0</v>
      </c>
      <c r="C13" s="37">
        <f>(C11-B11)/B11</f>
        <v>0.77120233381954573</v>
      </c>
      <c r="D13" s="37">
        <f>(D11-C11)/C11</f>
        <v>0.14117647058823529</v>
      </c>
    </row>
    <row r="14" spans="1:4" x14ac:dyDescent="0.2">
      <c r="A14" s="47" t="s">
        <v>88</v>
      </c>
      <c r="B14" s="48"/>
      <c r="C14" s="49">
        <f>C$9/C12</f>
        <v>4.7425405663826289E-2</v>
      </c>
      <c r="D14" s="49">
        <f>D$9/D12</f>
        <v>6.0783243061749898E-2</v>
      </c>
    </row>
    <row r="15" spans="1:4" x14ac:dyDescent="0.2">
      <c r="A15" s="47" t="s">
        <v>89</v>
      </c>
      <c r="B15" s="48"/>
      <c r="C15" s="49">
        <f>C$9/C13</f>
        <v>5.3560520592333058E-2</v>
      </c>
      <c r="D15" s="49">
        <f>D$9/D13</f>
        <v>0.15959967915998269</v>
      </c>
    </row>
    <row r="16" spans="1:4" x14ac:dyDescent="0.2">
      <c r="A16" s="56" t="s">
        <v>96</v>
      </c>
      <c r="B16" s="56"/>
      <c r="C16" s="57">
        <f>C$7/C12</f>
        <v>4.2794170706072443E-2</v>
      </c>
      <c r="D16" s="57">
        <f>D$7/D12</f>
        <v>0.10629872658037928</v>
      </c>
    </row>
    <row r="17" spans="1:4" x14ac:dyDescent="0.2">
      <c r="A17" s="56" t="s">
        <v>97</v>
      </c>
      <c r="B17" s="56"/>
      <c r="C17" s="57">
        <f>C$7/C13</f>
        <v>4.8330173021222902E-2</v>
      </c>
      <c r="D17" s="57">
        <f>D$7/D13</f>
        <v>0.27911052130121139</v>
      </c>
    </row>
  </sheetData>
  <pageMargins left="0.7" right="0.7" top="0.75" bottom="0.75" header="0.3" footer="0.3"/>
  <ignoredErrors>
    <ignoredError sqref="C8:D8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83089-EFB1-284C-BBAE-8411526D8CFD}">
  <dimension ref="A1:D8"/>
  <sheetViews>
    <sheetView zoomScale="170" zoomScaleNormal="170" workbookViewId="0">
      <selection activeCell="A7" sqref="A7:D8"/>
    </sheetView>
  </sheetViews>
  <sheetFormatPr baseColWidth="10" defaultRowHeight="15" x14ac:dyDescent="0.2"/>
  <cols>
    <col min="1" max="1" width="24.5" bestFit="1" customWidth="1"/>
    <col min="2" max="4" width="12.6640625" bestFit="1" customWidth="1"/>
  </cols>
  <sheetData>
    <row r="1" spans="1:4" x14ac:dyDescent="0.2">
      <c r="A1" s="2" t="s">
        <v>3</v>
      </c>
      <c r="B1" s="1" t="s">
        <v>55</v>
      </c>
      <c r="C1" s="1" t="s">
        <v>55</v>
      </c>
      <c r="D1" s="1" t="s">
        <v>55</v>
      </c>
    </row>
    <row r="2" spans="1:4" x14ac:dyDescent="0.2">
      <c r="A2" s="2" t="s">
        <v>4</v>
      </c>
      <c r="B2" s="2" t="s">
        <v>0</v>
      </c>
      <c r="C2" s="2" t="s">
        <v>1</v>
      </c>
      <c r="D2" s="2" t="s">
        <v>2</v>
      </c>
    </row>
    <row r="3" spans="1:4" x14ac:dyDescent="0.2">
      <c r="A3" s="3" t="str">
        <f>'dataset-keep'!A3</f>
        <v>MedianHousePrice</v>
      </c>
      <c r="B3" s="3">
        <f>'dataset-keep'!B3</f>
        <v>310000</v>
      </c>
      <c r="C3" s="3">
        <f>'dataset-keep'!C3</f>
        <v>580000</v>
      </c>
      <c r="D3" s="3">
        <f>'dataset-keep'!D3</f>
        <v>795000</v>
      </c>
    </row>
    <row r="4" spans="1:4" x14ac:dyDescent="0.2">
      <c r="A4" s="3" t="str">
        <f>'dataset-keep'!A4</f>
        <v>MedianUnitPrice</v>
      </c>
      <c r="B4" s="3">
        <f>'dataset-keep'!B4</f>
        <v>239950</v>
      </c>
      <c r="C4" s="3">
        <f>'dataset-keep'!C4</f>
        <v>425000</v>
      </c>
      <c r="D4" s="3">
        <f>'dataset-keep'!D4</f>
        <v>485000</v>
      </c>
    </row>
    <row r="5" spans="1:4" x14ac:dyDescent="0.2">
      <c r="A5" s="4" t="str">
        <f>'dataset-keep'!A9</f>
        <v>MedianWeeklyRent</v>
      </c>
      <c r="B5" s="4">
        <f>'dataset-keep'!B9</f>
        <v>213</v>
      </c>
      <c r="C5" s="4">
        <f>'dataset-keep'!C9</f>
        <v>310</v>
      </c>
      <c r="D5" s="4">
        <f>'dataset-keep'!D9</f>
        <v>340</v>
      </c>
    </row>
    <row r="6" spans="1:4" x14ac:dyDescent="0.2">
      <c r="A6" s="50" t="s">
        <v>90</v>
      </c>
      <c r="B6" s="50">
        <f>B5*52.143</f>
        <v>11106.459000000001</v>
      </c>
      <c r="C6" s="50">
        <f t="shared" ref="C6:D6" si="0">C5*52.143</f>
        <v>16164.33</v>
      </c>
      <c r="D6" s="50">
        <f t="shared" si="0"/>
        <v>17728.62</v>
      </c>
    </row>
    <row r="7" spans="1:4" x14ac:dyDescent="0.2">
      <c r="A7" s="50" t="s">
        <v>91</v>
      </c>
      <c r="B7" s="52">
        <f>B6/B3</f>
        <v>3.5827287096774199E-2</v>
      </c>
      <c r="C7" s="52">
        <f>C6/C3</f>
        <v>2.7869534482758619E-2</v>
      </c>
      <c r="D7" s="52">
        <f>D6/D3</f>
        <v>2.2300150943396223E-2</v>
      </c>
    </row>
    <row r="8" spans="1:4" x14ac:dyDescent="0.2">
      <c r="A8" s="50" t="s">
        <v>92</v>
      </c>
      <c r="B8" s="52">
        <f>B6/B4</f>
        <v>4.6286555532402587E-2</v>
      </c>
      <c r="C8" s="52">
        <f t="shared" ref="C8:D8" si="1">C6/C4</f>
        <v>3.8033717647058825E-2</v>
      </c>
      <c r="D8" s="52">
        <f t="shared" si="1"/>
        <v>3.6553855670103087E-2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D91B-F67B-6040-AF56-1A0520E525B4}">
  <dimension ref="A1:E51"/>
  <sheetViews>
    <sheetView topLeftCell="A15" zoomScaleNormal="100" workbookViewId="0">
      <selection activeCell="J16" sqref="J16"/>
    </sheetView>
  </sheetViews>
  <sheetFormatPr baseColWidth="10" defaultRowHeight="15" x14ac:dyDescent="0.2"/>
  <cols>
    <col min="1" max="1" width="2.1640625" style="25" bestFit="1" customWidth="1"/>
    <col min="2" max="2" width="26.1640625" style="24" bestFit="1" customWidth="1"/>
    <col min="3" max="3" width="39.33203125" bestFit="1" customWidth="1"/>
    <col min="4" max="4" width="16.33203125" style="58" bestFit="1" customWidth="1"/>
    <col min="5" max="5" width="20" style="58" customWidth="1"/>
  </cols>
  <sheetData>
    <row r="1" spans="1:5" ht="16" x14ac:dyDescent="0.2">
      <c r="A1" s="59" t="s">
        <v>57</v>
      </c>
      <c r="B1" s="64" t="s">
        <v>56</v>
      </c>
      <c r="C1" s="61" t="s">
        <v>111</v>
      </c>
      <c r="D1" s="61" t="s">
        <v>112</v>
      </c>
      <c r="E1" s="61" t="s">
        <v>59</v>
      </c>
    </row>
    <row r="2" spans="1:5" ht="16" customHeight="1" x14ac:dyDescent="0.2">
      <c r="A2" s="62">
        <v>1</v>
      </c>
      <c r="B2" s="63" t="s">
        <v>103</v>
      </c>
      <c r="C2" s="60" t="s">
        <v>5</v>
      </c>
      <c r="D2" s="61" t="s">
        <v>99</v>
      </c>
      <c r="E2" s="62" t="s">
        <v>58</v>
      </c>
    </row>
    <row r="3" spans="1:5" x14ac:dyDescent="0.2">
      <c r="A3" s="62"/>
      <c r="B3" s="63"/>
      <c r="C3" s="60" t="s">
        <v>6</v>
      </c>
      <c r="D3" s="61" t="s">
        <v>99</v>
      </c>
      <c r="E3" s="62"/>
    </row>
    <row r="4" spans="1:5" ht="16" customHeight="1" x14ac:dyDescent="0.2">
      <c r="A4" s="62">
        <v>2</v>
      </c>
      <c r="B4" s="63" t="s">
        <v>104</v>
      </c>
      <c r="C4" s="60" t="s">
        <v>15</v>
      </c>
      <c r="D4" s="61" t="s">
        <v>100</v>
      </c>
      <c r="E4" s="61" t="s">
        <v>58</v>
      </c>
    </row>
    <row r="5" spans="1:5" x14ac:dyDescent="0.2">
      <c r="A5" s="62"/>
      <c r="B5" s="63"/>
      <c r="C5" s="60" t="s">
        <v>31</v>
      </c>
      <c r="D5" s="62" t="s">
        <v>101</v>
      </c>
      <c r="E5" s="62" t="s">
        <v>58</v>
      </c>
    </row>
    <row r="6" spans="1:5" x14ac:dyDescent="0.2">
      <c r="A6" s="62"/>
      <c r="B6" s="63"/>
      <c r="C6" s="60" t="s">
        <v>32</v>
      </c>
      <c r="D6" s="62"/>
      <c r="E6" s="62"/>
    </row>
    <row r="7" spans="1:5" x14ac:dyDescent="0.2">
      <c r="A7" s="62"/>
      <c r="B7" s="63"/>
      <c r="C7" s="60" t="s">
        <v>33</v>
      </c>
      <c r="D7" s="62" t="s">
        <v>101</v>
      </c>
      <c r="E7" s="62" t="s">
        <v>58</v>
      </c>
    </row>
    <row r="8" spans="1:5" x14ac:dyDescent="0.2">
      <c r="A8" s="62"/>
      <c r="B8" s="63"/>
      <c r="C8" s="60" t="s">
        <v>34</v>
      </c>
      <c r="D8" s="62"/>
      <c r="E8" s="62"/>
    </row>
    <row r="9" spans="1:5" x14ac:dyDescent="0.2">
      <c r="A9" s="62"/>
      <c r="B9" s="63"/>
      <c r="C9" s="60" t="s">
        <v>35</v>
      </c>
      <c r="D9" s="62"/>
      <c r="E9" s="62"/>
    </row>
    <row r="10" spans="1:5" x14ac:dyDescent="0.2">
      <c r="A10" s="62"/>
      <c r="B10" s="63"/>
      <c r="C10" s="60" t="s">
        <v>36</v>
      </c>
      <c r="D10" s="62" t="s">
        <v>101</v>
      </c>
      <c r="E10" s="62" t="s">
        <v>58</v>
      </c>
    </row>
    <row r="11" spans="1:5" x14ac:dyDescent="0.2">
      <c r="A11" s="62"/>
      <c r="B11" s="63"/>
      <c r="C11" s="60" t="s">
        <v>37</v>
      </c>
      <c r="D11" s="62"/>
      <c r="E11" s="62"/>
    </row>
    <row r="12" spans="1:5" x14ac:dyDescent="0.2">
      <c r="A12" s="62"/>
      <c r="B12" s="63"/>
      <c r="C12" s="60" t="s">
        <v>38</v>
      </c>
      <c r="D12" s="62"/>
      <c r="E12" s="62"/>
    </row>
    <row r="13" spans="1:5" x14ac:dyDescent="0.2">
      <c r="A13" s="62"/>
      <c r="B13" s="63"/>
      <c r="C13" s="60" t="s">
        <v>39</v>
      </c>
      <c r="D13" s="62"/>
      <c r="E13" s="62"/>
    </row>
    <row r="14" spans="1:5" x14ac:dyDescent="0.2">
      <c r="A14" s="62"/>
      <c r="B14" s="63"/>
      <c r="C14" s="60" t="s">
        <v>60</v>
      </c>
      <c r="D14" s="62"/>
      <c r="E14" s="62"/>
    </row>
    <row r="15" spans="1:5" x14ac:dyDescent="0.2">
      <c r="A15" s="62"/>
      <c r="B15" s="63"/>
      <c r="C15" s="60" t="s">
        <v>41</v>
      </c>
      <c r="D15" s="61" t="s">
        <v>102</v>
      </c>
      <c r="E15" s="61" t="s">
        <v>58</v>
      </c>
    </row>
    <row r="16" spans="1:5" ht="16" customHeight="1" x14ac:dyDescent="0.2">
      <c r="A16" s="62">
        <v>3</v>
      </c>
      <c r="B16" s="63" t="s">
        <v>105</v>
      </c>
      <c r="C16" s="60" t="s">
        <v>43</v>
      </c>
      <c r="D16" s="62" t="s">
        <v>101</v>
      </c>
      <c r="E16" s="62" t="s">
        <v>58</v>
      </c>
    </row>
    <row r="17" spans="1:5" x14ac:dyDescent="0.2">
      <c r="A17" s="62"/>
      <c r="B17" s="63"/>
      <c r="C17" s="60" t="s">
        <v>44</v>
      </c>
      <c r="D17" s="62"/>
      <c r="E17" s="62"/>
    </row>
    <row r="18" spans="1:5" x14ac:dyDescent="0.2">
      <c r="A18" s="62"/>
      <c r="B18" s="63"/>
      <c r="C18" s="60" t="s">
        <v>45</v>
      </c>
      <c r="D18" s="62"/>
      <c r="E18" s="62"/>
    </row>
    <row r="19" spans="1:5" x14ac:dyDescent="0.2">
      <c r="A19" s="62"/>
      <c r="B19" s="63"/>
      <c r="C19" s="60" t="s">
        <v>46</v>
      </c>
      <c r="D19" s="62" t="s">
        <v>101</v>
      </c>
      <c r="E19" s="62" t="s">
        <v>58</v>
      </c>
    </row>
    <row r="20" spans="1:5" x14ac:dyDescent="0.2">
      <c r="A20" s="62"/>
      <c r="B20" s="63"/>
      <c r="C20" s="60" t="s">
        <v>47</v>
      </c>
      <c r="D20" s="62"/>
      <c r="E20" s="62"/>
    </row>
    <row r="21" spans="1:5" x14ac:dyDescent="0.2">
      <c r="A21" s="62"/>
      <c r="B21" s="63"/>
      <c r="C21" s="60" t="s">
        <v>48</v>
      </c>
      <c r="D21" s="62"/>
      <c r="E21" s="62"/>
    </row>
    <row r="22" spans="1:5" ht="32" customHeight="1" x14ac:dyDescent="0.2">
      <c r="A22" s="62">
        <v>4</v>
      </c>
      <c r="B22" s="63" t="s">
        <v>106</v>
      </c>
      <c r="C22" s="60" t="s">
        <v>7</v>
      </c>
      <c r="D22" s="62" t="s">
        <v>99</v>
      </c>
      <c r="E22" s="62" t="s">
        <v>58</v>
      </c>
    </row>
    <row r="23" spans="1:5" x14ac:dyDescent="0.2">
      <c r="A23" s="62"/>
      <c r="B23" s="63"/>
      <c r="C23" s="60" t="s">
        <v>8</v>
      </c>
      <c r="D23" s="62"/>
      <c r="E23" s="62"/>
    </row>
    <row r="24" spans="1:5" x14ac:dyDescent="0.2">
      <c r="A24" s="62"/>
      <c r="B24" s="63"/>
      <c r="C24" s="60" t="s">
        <v>9</v>
      </c>
      <c r="D24" s="62"/>
      <c r="E24" s="62"/>
    </row>
    <row r="25" spans="1:5" x14ac:dyDescent="0.2">
      <c r="A25" s="62"/>
      <c r="B25" s="63"/>
      <c r="C25" s="60" t="s">
        <v>10</v>
      </c>
      <c r="D25" s="62"/>
      <c r="E25" s="62"/>
    </row>
    <row r="26" spans="1:5" x14ac:dyDescent="0.2">
      <c r="A26" s="62"/>
      <c r="B26" s="63"/>
      <c r="C26" s="60" t="s">
        <v>11</v>
      </c>
      <c r="D26" s="62"/>
      <c r="E26" s="62"/>
    </row>
    <row r="27" spans="1:5" x14ac:dyDescent="0.2">
      <c r="A27" s="62"/>
      <c r="B27" s="63"/>
      <c r="C27" s="60" t="s">
        <v>49</v>
      </c>
      <c r="D27" s="62" t="s">
        <v>101</v>
      </c>
      <c r="E27" s="62" t="s">
        <v>58</v>
      </c>
    </row>
    <row r="28" spans="1:5" x14ac:dyDescent="0.2">
      <c r="A28" s="62"/>
      <c r="B28" s="63"/>
      <c r="C28" s="60" t="s">
        <v>50</v>
      </c>
      <c r="D28" s="62"/>
      <c r="E28" s="62"/>
    </row>
    <row r="29" spans="1:5" x14ac:dyDescent="0.2">
      <c r="A29" s="62"/>
      <c r="B29" s="63"/>
      <c r="C29" s="60" t="s">
        <v>51</v>
      </c>
      <c r="D29" s="62"/>
      <c r="E29" s="62"/>
    </row>
    <row r="30" spans="1:5" x14ac:dyDescent="0.2">
      <c r="A30" s="62"/>
      <c r="B30" s="63"/>
      <c r="C30" s="60" t="s">
        <v>52</v>
      </c>
      <c r="D30" s="62"/>
      <c r="E30" s="62"/>
    </row>
    <row r="31" spans="1:5" x14ac:dyDescent="0.2">
      <c r="A31" s="62"/>
      <c r="B31" s="63"/>
      <c r="C31" s="60" t="s">
        <v>53</v>
      </c>
      <c r="D31" s="62"/>
      <c r="E31" s="62"/>
    </row>
    <row r="32" spans="1:5" x14ac:dyDescent="0.2">
      <c r="A32" s="62"/>
      <c r="B32" s="63"/>
      <c r="C32" s="60" t="s">
        <v>54</v>
      </c>
      <c r="D32" s="62"/>
      <c r="E32" s="62"/>
    </row>
    <row r="33" spans="1:5" ht="32" customHeight="1" x14ac:dyDescent="0.2">
      <c r="A33" s="62">
        <v>5</v>
      </c>
      <c r="B33" s="63" t="s">
        <v>107</v>
      </c>
      <c r="C33" s="60" t="s">
        <v>12</v>
      </c>
      <c r="D33" s="62" t="s">
        <v>100</v>
      </c>
      <c r="E33" s="62" t="s">
        <v>58</v>
      </c>
    </row>
    <row r="34" spans="1:5" x14ac:dyDescent="0.2">
      <c r="A34" s="62"/>
      <c r="B34" s="63"/>
      <c r="C34" s="60" t="s">
        <v>42</v>
      </c>
      <c r="D34" s="62"/>
      <c r="E34" s="62"/>
    </row>
    <row r="35" spans="1:5" x14ac:dyDescent="0.2">
      <c r="A35" s="62"/>
      <c r="B35" s="63"/>
      <c r="C35" s="60" t="s">
        <v>20</v>
      </c>
      <c r="D35" s="61" t="s">
        <v>101</v>
      </c>
      <c r="E35" s="61" t="s">
        <v>58</v>
      </c>
    </row>
    <row r="36" spans="1:5" x14ac:dyDescent="0.2">
      <c r="A36" s="62"/>
      <c r="B36" s="63"/>
      <c r="C36" s="60" t="s">
        <v>13</v>
      </c>
      <c r="D36" s="61" t="s">
        <v>102</v>
      </c>
      <c r="E36" s="61" t="s">
        <v>58</v>
      </c>
    </row>
    <row r="37" spans="1:5" x14ac:dyDescent="0.2">
      <c r="A37" s="62"/>
      <c r="B37" s="63"/>
      <c r="C37" s="60" t="s">
        <v>16</v>
      </c>
      <c r="D37" s="62" t="s">
        <v>101</v>
      </c>
      <c r="E37" s="62" t="s">
        <v>58</v>
      </c>
    </row>
    <row r="38" spans="1:5" x14ac:dyDescent="0.2">
      <c r="A38" s="62"/>
      <c r="B38" s="63"/>
      <c r="C38" s="60" t="s">
        <v>17</v>
      </c>
      <c r="D38" s="62"/>
      <c r="E38" s="62"/>
    </row>
    <row r="39" spans="1:5" x14ac:dyDescent="0.2">
      <c r="A39" s="62"/>
      <c r="B39" s="63"/>
      <c r="C39" s="60" t="s">
        <v>18</v>
      </c>
      <c r="D39" s="62"/>
      <c r="E39" s="62"/>
    </row>
    <row r="40" spans="1:5" x14ac:dyDescent="0.2">
      <c r="A40" s="62"/>
      <c r="B40" s="63"/>
      <c r="C40" s="60" t="s">
        <v>19</v>
      </c>
      <c r="D40" s="62"/>
      <c r="E40" s="62"/>
    </row>
    <row r="41" spans="1:5" ht="16" customHeight="1" x14ac:dyDescent="0.2">
      <c r="A41" s="62">
        <v>6</v>
      </c>
      <c r="B41" s="63" t="s">
        <v>108</v>
      </c>
      <c r="C41" s="60" t="s">
        <v>21</v>
      </c>
      <c r="D41" s="62" t="s">
        <v>101</v>
      </c>
      <c r="E41" s="62" t="s">
        <v>58</v>
      </c>
    </row>
    <row r="42" spans="1:5" x14ac:dyDescent="0.2">
      <c r="A42" s="62"/>
      <c r="B42" s="63"/>
      <c r="C42" s="60" t="s">
        <v>22</v>
      </c>
      <c r="D42" s="62"/>
      <c r="E42" s="62"/>
    </row>
    <row r="43" spans="1:5" x14ac:dyDescent="0.2">
      <c r="A43" s="62"/>
      <c r="B43" s="63"/>
      <c r="C43" s="60" t="s">
        <v>23</v>
      </c>
      <c r="D43" s="62"/>
      <c r="E43" s="62"/>
    </row>
    <row r="44" spans="1:5" ht="16" customHeight="1" x14ac:dyDescent="0.2">
      <c r="A44" s="62">
        <v>7</v>
      </c>
      <c r="B44" s="63" t="s">
        <v>109</v>
      </c>
      <c r="C44" s="60" t="s">
        <v>14</v>
      </c>
      <c r="D44" s="61" t="s">
        <v>100</v>
      </c>
      <c r="E44" s="61" t="s">
        <v>58</v>
      </c>
    </row>
    <row r="45" spans="1:5" x14ac:dyDescent="0.2">
      <c r="A45" s="62"/>
      <c r="B45" s="63"/>
      <c r="C45" s="60" t="s">
        <v>27</v>
      </c>
      <c r="D45" s="62" t="s">
        <v>101</v>
      </c>
      <c r="E45" s="62" t="s">
        <v>58</v>
      </c>
    </row>
    <row r="46" spans="1:5" x14ac:dyDescent="0.2">
      <c r="A46" s="62"/>
      <c r="B46" s="63"/>
      <c r="C46" s="60" t="s">
        <v>28</v>
      </c>
      <c r="D46" s="62"/>
      <c r="E46" s="62"/>
    </row>
    <row r="47" spans="1:5" x14ac:dyDescent="0.2">
      <c r="A47" s="62"/>
      <c r="B47" s="63"/>
      <c r="C47" s="60" t="s">
        <v>29</v>
      </c>
      <c r="D47" s="62"/>
      <c r="E47" s="62"/>
    </row>
    <row r="48" spans="1:5" x14ac:dyDescent="0.2">
      <c r="A48" s="62"/>
      <c r="B48" s="63"/>
      <c r="C48" s="60" t="s">
        <v>30</v>
      </c>
      <c r="D48" s="62"/>
      <c r="E48" s="62"/>
    </row>
    <row r="49" spans="1:5" ht="16" customHeight="1" x14ac:dyDescent="0.2">
      <c r="A49" s="62">
        <v>8</v>
      </c>
      <c r="B49" s="63" t="s">
        <v>110</v>
      </c>
      <c r="C49" s="60" t="s">
        <v>24</v>
      </c>
      <c r="D49" s="62" t="s">
        <v>101</v>
      </c>
      <c r="E49" s="62" t="s">
        <v>58</v>
      </c>
    </row>
    <row r="50" spans="1:5" x14ac:dyDescent="0.2">
      <c r="A50" s="62"/>
      <c r="B50" s="63"/>
      <c r="C50" s="60" t="s">
        <v>25</v>
      </c>
      <c r="D50" s="62"/>
      <c r="E50" s="62"/>
    </row>
    <row r="51" spans="1:5" x14ac:dyDescent="0.2">
      <c r="A51" s="62"/>
      <c r="B51" s="63"/>
      <c r="C51" s="60" t="s">
        <v>26</v>
      </c>
      <c r="D51" s="61" t="s">
        <v>100</v>
      </c>
      <c r="E51" s="61" t="s">
        <v>58</v>
      </c>
    </row>
  </sheetData>
  <mergeCells count="41">
    <mergeCell ref="B33:B40"/>
    <mergeCell ref="A41:A43"/>
    <mergeCell ref="B41:B43"/>
    <mergeCell ref="A44:A48"/>
    <mergeCell ref="B44:B48"/>
    <mergeCell ref="A49:A51"/>
    <mergeCell ref="B49:B51"/>
    <mergeCell ref="E49:E50"/>
    <mergeCell ref="A4:A15"/>
    <mergeCell ref="A2:A3"/>
    <mergeCell ref="B2:B3"/>
    <mergeCell ref="B4:B15"/>
    <mergeCell ref="B16:B21"/>
    <mergeCell ref="A16:A21"/>
    <mergeCell ref="A22:A32"/>
    <mergeCell ref="B22:B32"/>
    <mergeCell ref="A33:A40"/>
    <mergeCell ref="E22:E26"/>
    <mergeCell ref="E27:E32"/>
    <mergeCell ref="E33:E34"/>
    <mergeCell ref="E37:E40"/>
    <mergeCell ref="E41:E43"/>
    <mergeCell ref="E45:E48"/>
    <mergeCell ref="D37:D40"/>
    <mergeCell ref="D41:D43"/>
    <mergeCell ref="D45:D48"/>
    <mergeCell ref="D49:D50"/>
    <mergeCell ref="E2:E3"/>
    <mergeCell ref="E5:E6"/>
    <mergeCell ref="E7:E9"/>
    <mergeCell ref="E10:E14"/>
    <mergeCell ref="E16:E18"/>
    <mergeCell ref="E19:E21"/>
    <mergeCell ref="D16:D18"/>
    <mergeCell ref="D19:D21"/>
    <mergeCell ref="D22:D26"/>
    <mergeCell ref="D27:D32"/>
    <mergeCell ref="D33:D34"/>
    <mergeCell ref="D5:D6"/>
    <mergeCell ref="D7:D9"/>
    <mergeCell ref="D10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CA68-874D-2942-BD9B-7F6C8C41B715}">
  <dimension ref="A1:D8"/>
  <sheetViews>
    <sheetView topLeftCell="A8" zoomScale="130" zoomScaleNormal="130" workbookViewId="0">
      <selection activeCell="P19" sqref="P19"/>
    </sheetView>
  </sheetViews>
  <sheetFormatPr baseColWidth="10" defaultRowHeight="15" x14ac:dyDescent="0.2"/>
  <cols>
    <col min="1" max="1" width="22.83203125" bestFit="1" customWidth="1"/>
    <col min="2" max="4" width="12.6640625" bestFit="1" customWidth="1"/>
  </cols>
  <sheetData>
    <row r="1" spans="1:4" x14ac:dyDescent="0.2">
      <c r="A1" s="2" t="s">
        <v>3</v>
      </c>
      <c r="B1" s="1" t="s">
        <v>55</v>
      </c>
      <c r="C1" s="1" t="s">
        <v>55</v>
      </c>
      <c r="D1" s="1" t="s">
        <v>55</v>
      </c>
    </row>
    <row r="2" spans="1:4" x14ac:dyDescent="0.2">
      <c r="A2" s="2" t="s">
        <v>4</v>
      </c>
      <c r="B2" s="2" t="s">
        <v>0</v>
      </c>
      <c r="C2" s="2" t="s">
        <v>1</v>
      </c>
      <c r="D2" s="2" t="s">
        <v>2</v>
      </c>
    </row>
    <row r="3" spans="1:4" x14ac:dyDescent="0.2">
      <c r="A3" s="3" t="str">
        <f>'dataset-keep'!A3</f>
        <v>MedianHousePrice</v>
      </c>
      <c r="B3" s="3">
        <f>'dataset-keep'!B3</f>
        <v>310000</v>
      </c>
      <c r="C3" s="3">
        <f>'dataset-keep'!C3</f>
        <v>580000</v>
      </c>
      <c r="D3" s="3">
        <f>'dataset-keep'!D3</f>
        <v>795000</v>
      </c>
    </row>
    <row r="4" spans="1:4" x14ac:dyDescent="0.2">
      <c r="A4" s="3" t="str">
        <f>'dataset-keep'!A4</f>
        <v>MedianUnitPrice</v>
      </c>
      <c r="B4" s="3">
        <f>'dataset-keep'!B4</f>
        <v>239950</v>
      </c>
      <c r="C4" s="3">
        <f>'dataset-keep'!C4</f>
        <v>425000</v>
      </c>
      <c r="D4" s="3">
        <f>'dataset-keep'!D4</f>
        <v>485000</v>
      </c>
    </row>
    <row r="5" spans="1:4" x14ac:dyDescent="0.2">
      <c r="A5" s="35" t="s">
        <v>78</v>
      </c>
      <c r="B5" s="36">
        <v>0</v>
      </c>
      <c r="C5" s="37">
        <f>(C3-B3)/B3</f>
        <v>0.87096774193548387</v>
      </c>
      <c r="D5" s="37">
        <f>(D3-C3)/C3</f>
        <v>0.37068965517241381</v>
      </c>
    </row>
    <row r="6" spans="1:4" x14ac:dyDescent="0.2">
      <c r="A6" s="35" t="s">
        <v>79</v>
      </c>
      <c r="B6" s="36">
        <v>0</v>
      </c>
      <c r="C6" s="37">
        <f>(C4-B4)/B4</f>
        <v>0.77120233381954573</v>
      </c>
      <c r="D6" s="37">
        <f>(D4-C4)/C4</f>
        <v>0.14117647058823529</v>
      </c>
    </row>
    <row r="7" spans="1:4" x14ac:dyDescent="0.2">
      <c r="A7" s="5" t="str">
        <f>'dataset-keep'!A$13</f>
        <v>TotalPrivateDwelling</v>
      </c>
      <c r="B7" s="5">
        <f>'dataset-keep'!B$13</f>
        <v>4722</v>
      </c>
      <c r="C7" s="5">
        <f>'dataset-keep'!C$13</f>
        <v>4898</v>
      </c>
      <c r="D7" s="5">
        <f>'dataset-keep'!D$13</f>
        <v>5091</v>
      </c>
    </row>
    <row r="8" spans="1:4" x14ac:dyDescent="0.2">
      <c r="A8" s="35" t="s">
        <v>98</v>
      </c>
      <c r="B8" s="38">
        <v>0</v>
      </c>
      <c r="C8" s="38">
        <f>(C7-B7)/B7</f>
        <v>3.727234222786955E-2</v>
      </c>
      <c r="D8" s="38">
        <f>(D7-C7)/C7</f>
        <v>3.9403838301347492E-2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69B8-2368-F149-8D16-3B40D8ABA5F1}">
  <dimension ref="A1:G14"/>
  <sheetViews>
    <sheetView zoomScale="174" zoomScaleNormal="174" workbookViewId="0">
      <selection activeCell="A3" sqref="A3:D14"/>
    </sheetView>
  </sheetViews>
  <sheetFormatPr baseColWidth="10" defaultRowHeight="15" x14ac:dyDescent="0.2"/>
  <cols>
    <col min="1" max="1" width="29.5" bestFit="1" customWidth="1"/>
    <col min="2" max="4" width="12.6640625" bestFit="1" customWidth="1"/>
  </cols>
  <sheetData>
    <row r="1" spans="1:7" x14ac:dyDescent="0.2">
      <c r="A1" s="2" t="s">
        <v>3</v>
      </c>
      <c r="B1" s="1" t="s">
        <v>55</v>
      </c>
      <c r="C1" s="1" t="s">
        <v>55</v>
      </c>
      <c r="D1" s="1" t="s">
        <v>55</v>
      </c>
    </row>
    <row r="2" spans="1:7" x14ac:dyDescent="0.2">
      <c r="A2" s="2" t="s">
        <v>4</v>
      </c>
      <c r="B2" s="2" t="str">
        <f>'dataset-keep'!B2</f>
        <v>Y2011</v>
      </c>
      <c r="C2" s="2" t="str">
        <f>'dataset-keep'!C2</f>
        <v>Y2016</v>
      </c>
      <c r="D2" s="2" t="str">
        <f>'dataset-keep'!D2</f>
        <v>Y2021</v>
      </c>
    </row>
    <row r="3" spans="1:7" x14ac:dyDescent="0.2">
      <c r="A3" s="5" t="str">
        <f>'dataset-keep'!A10</f>
        <v>Population</v>
      </c>
      <c r="B3" s="5">
        <f>'dataset-keep'!B10</f>
        <v>13170</v>
      </c>
      <c r="C3" s="5">
        <f>'dataset-keep'!C10</f>
        <v>13714</v>
      </c>
      <c r="D3" s="5">
        <f>'dataset-keep'!D10</f>
        <v>14023</v>
      </c>
    </row>
    <row r="4" spans="1:7" x14ac:dyDescent="0.2">
      <c r="A4" s="5" t="str">
        <f>'dataset-keep'!A13</f>
        <v>TotalPrivateDwelling</v>
      </c>
      <c r="B4" s="5">
        <f>'dataset-keep'!B13</f>
        <v>4722</v>
      </c>
      <c r="C4" s="5">
        <f>'dataset-keep'!C13</f>
        <v>4898</v>
      </c>
      <c r="D4" s="5">
        <f>'dataset-keep'!D13</f>
        <v>5091</v>
      </c>
    </row>
    <row r="5" spans="1:7" x14ac:dyDescent="0.2">
      <c r="A5" s="15" t="str">
        <f>'dataset-keep'!A40</f>
        <v>AverageNumberPeoplePerHousehold</v>
      </c>
      <c r="B5" s="15">
        <f>'dataset-keep'!B40</f>
        <v>2.9</v>
      </c>
      <c r="C5" s="15">
        <f>'dataset-keep'!C40</f>
        <v>2.9</v>
      </c>
      <c r="D5" s="15">
        <f>'dataset-keep'!D40</f>
        <v>2.9</v>
      </c>
    </row>
    <row r="6" spans="1:7" x14ac:dyDescent="0.2">
      <c r="A6" s="11" t="s">
        <v>62</v>
      </c>
      <c r="B6" s="11">
        <f>B4</f>
        <v>4722</v>
      </c>
      <c r="C6" s="11">
        <f>C4</f>
        <v>4898</v>
      </c>
      <c r="D6" s="11">
        <f>D4</f>
        <v>5091</v>
      </c>
      <c r="E6" s="27"/>
      <c r="F6" s="27"/>
      <c r="G6" s="27"/>
    </row>
    <row r="7" spans="1:7" x14ac:dyDescent="0.2">
      <c r="A7" s="11" t="s">
        <v>61</v>
      </c>
      <c r="B7" s="11">
        <f>B3/B5</f>
        <v>4541.3793103448279</v>
      </c>
      <c r="C7" s="11">
        <f>C3/C5</f>
        <v>4728.9655172413795</v>
      </c>
      <c r="D7" s="11">
        <f>D3/D5</f>
        <v>4835.5172413793107</v>
      </c>
      <c r="E7" s="27"/>
      <c r="F7" s="27"/>
      <c r="G7" s="27"/>
    </row>
    <row r="8" spans="1:7" x14ac:dyDescent="0.2">
      <c r="A8" s="44" t="s">
        <v>86</v>
      </c>
      <c r="B8" s="51">
        <v>0</v>
      </c>
      <c r="C8" s="51">
        <f>(C6-B6)/B6</f>
        <v>3.727234222786955E-2</v>
      </c>
      <c r="D8" s="51">
        <f>(D6-C6)/C6</f>
        <v>3.9403838301347492E-2</v>
      </c>
      <c r="E8" s="27"/>
      <c r="F8" s="27"/>
      <c r="G8" s="27"/>
    </row>
    <row r="9" spans="1:7" x14ac:dyDescent="0.2">
      <c r="A9" s="44" t="s">
        <v>87</v>
      </c>
      <c r="B9" s="51">
        <v>0</v>
      </c>
      <c r="C9" s="51">
        <f>(C7-B7)/B7</f>
        <v>4.1305998481397092E-2</v>
      </c>
      <c r="D9" s="51">
        <f>(D7-C7)/C7</f>
        <v>2.2531719410821084E-2</v>
      </c>
    </row>
    <row r="10" spans="1:7" x14ac:dyDescent="0.2">
      <c r="A10" s="11" t="s">
        <v>63</v>
      </c>
      <c r="B10" s="43">
        <f>B6/B7</f>
        <v>1.0397722095671982</v>
      </c>
      <c r="C10" s="43">
        <f>C6/C7</f>
        <v>1.0357444946769725</v>
      </c>
      <c r="D10" s="43">
        <f>D6/D7</f>
        <v>1.0528346288240746</v>
      </c>
    </row>
    <row r="11" spans="1:7" x14ac:dyDescent="0.2">
      <c r="A11" s="3" t="str">
        <f>'dataset-keep'!A3</f>
        <v>MedianHousePrice</v>
      </c>
      <c r="B11" s="3">
        <f>'dataset-keep'!B3</f>
        <v>310000</v>
      </c>
      <c r="C11" s="3">
        <f>'dataset-keep'!C3</f>
        <v>580000</v>
      </c>
      <c r="D11" s="3">
        <f>'dataset-keep'!D3</f>
        <v>795000</v>
      </c>
      <c r="E11" s="26"/>
      <c r="F11" s="26"/>
      <c r="G11" s="26"/>
    </row>
    <row r="12" spans="1:7" x14ac:dyDescent="0.2">
      <c r="A12" s="3" t="str">
        <f>'dataset-keep'!A4</f>
        <v>MedianUnitPrice</v>
      </c>
      <c r="B12" s="3">
        <f>'dataset-keep'!B4</f>
        <v>239950</v>
      </c>
      <c r="C12" s="3">
        <f>'dataset-keep'!C4</f>
        <v>425000</v>
      </c>
      <c r="D12" s="3">
        <f>'dataset-keep'!D4</f>
        <v>485000</v>
      </c>
      <c r="E12" s="26"/>
      <c r="F12" s="26"/>
      <c r="G12" s="26"/>
    </row>
    <row r="13" spans="1:7" x14ac:dyDescent="0.2">
      <c r="A13" s="35" t="s">
        <v>78</v>
      </c>
      <c r="B13" s="36">
        <v>0</v>
      </c>
      <c r="C13" s="37">
        <f>(C11-B11)/B11</f>
        <v>0.87096774193548387</v>
      </c>
      <c r="D13" s="37">
        <f>(D11-C11)/C11</f>
        <v>0.37068965517241381</v>
      </c>
    </row>
    <row r="14" spans="1:7" x14ac:dyDescent="0.2">
      <c r="A14" s="35" t="s">
        <v>79</v>
      </c>
      <c r="B14" s="36">
        <v>0</v>
      </c>
      <c r="C14" s="37">
        <f>(C12-B12)/B12</f>
        <v>0.77120233381954573</v>
      </c>
      <c r="D14" s="37">
        <f>(D12-C12)/C12</f>
        <v>0.14117647058823529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6C0EC-49F5-BB49-8304-343C6CB4C056}">
  <dimension ref="A1:D16"/>
  <sheetViews>
    <sheetView zoomScale="210" zoomScaleNormal="210" workbookViewId="0">
      <selection activeCell="A11" sqref="A11:D16"/>
    </sheetView>
  </sheetViews>
  <sheetFormatPr baseColWidth="10" defaultRowHeight="15" x14ac:dyDescent="0.2"/>
  <cols>
    <col min="1" max="1" width="35.33203125" bestFit="1" customWidth="1"/>
    <col min="2" max="4" width="12.83203125" bestFit="1" customWidth="1"/>
  </cols>
  <sheetData>
    <row r="1" spans="1:4" x14ac:dyDescent="0.2">
      <c r="A1" s="2" t="s">
        <v>3</v>
      </c>
      <c r="B1" s="1" t="s">
        <v>55</v>
      </c>
      <c r="C1" s="1" t="s">
        <v>55</v>
      </c>
      <c r="D1" s="1" t="s">
        <v>55</v>
      </c>
    </row>
    <row r="2" spans="1:4" x14ac:dyDescent="0.2">
      <c r="A2" s="2" t="s">
        <v>4</v>
      </c>
      <c r="B2" s="2" t="s">
        <v>0</v>
      </c>
      <c r="C2" s="2" t="s">
        <v>1</v>
      </c>
      <c r="D2" s="2" t="s">
        <v>2</v>
      </c>
    </row>
    <row r="3" spans="1:4" x14ac:dyDescent="0.2">
      <c r="A3" s="3" t="str">
        <f>'dataset-keep'!A3</f>
        <v>MedianHousePrice</v>
      </c>
      <c r="B3" s="3">
        <f>'dataset-keep'!B3</f>
        <v>310000</v>
      </c>
      <c r="C3" s="3">
        <f>'dataset-keep'!C3</f>
        <v>580000</v>
      </c>
      <c r="D3" s="3">
        <f>'dataset-keep'!D3</f>
        <v>795000</v>
      </c>
    </row>
    <row r="4" spans="1:4" x14ac:dyDescent="0.2">
      <c r="A4" s="3" t="str">
        <f>'dataset-keep'!A4</f>
        <v>MedianUnitPrice</v>
      </c>
      <c r="B4" s="3">
        <f>'dataset-keep'!B4</f>
        <v>239950</v>
      </c>
      <c r="C4" s="3">
        <f>'dataset-keep'!C4</f>
        <v>425000</v>
      </c>
      <c r="D4" s="3">
        <f>'dataset-keep'!D4</f>
        <v>485000</v>
      </c>
    </row>
    <row r="5" spans="1:4" x14ac:dyDescent="0.2">
      <c r="A5" s="4" t="str">
        <f>'dataset-keep'!A5</f>
        <v>MedianPersonalWeeklyIncome</v>
      </c>
      <c r="B5" s="4">
        <f>'dataset-keep'!B5</f>
        <v>425</v>
      </c>
      <c r="C5" s="4">
        <f>'dataset-keep'!C5</f>
        <v>518</v>
      </c>
      <c r="D5" s="4">
        <f>'dataset-keep'!D5</f>
        <v>587</v>
      </c>
    </row>
    <row r="6" spans="1:4" x14ac:dyDescent="0.2">
      <c r="A6" s="29" t="s">
        <v>69</v>
      </c>
      <c r="B6" s="29">
        <f>B5*52.143</f>
        <v>22160.775000000001</v>
      </c>
      <c r="C6" s="29">
        <f t="shared" ref="C6:D6" si="0">C5*52.143</f>
        <v>27010.074000000001</v>
      </c>
      <c r="D6" s="29">
        <f t="shared" si="0"/>
        <v>30607.940999999999</v>
      </c>
    </row>
    <row r="7" spans="1:4" x14ac:dyDescent="0.2">
      <c r="A7" s="4" t="str">
        <f>'dataset-keep'!A6</f>
        <v>MedianFamilyWeeklyIncome</v>
      </c>
      <c r="B7" s="4">
        <f>'dataset-keep'!B6</f>
        <v>1097</v>
      </c>
      <c r="C7" s="4">
        <f>'dataset-keep'!C6</f>
        <v>1337</v>
      </c>
      <c r="D7" s="4">
        <f>'dataset-keep'!D6</f>
        <v>1576</v>
      </c>
    </row>
    <row r="8" spans="1:4" x14ac:dyDescent="0.2">
      <c r="A8" s="29" t="s">
        <v>70</v>
      </c>
      <c r="B8" s="29">
        <f>B7*52.143</f>
        <v>57200.870999999999</v>
      </c>
      <c r="C8" s="29">
        <f t="shared" ref="C8:D8" si="1">C7*52.143</f>
        <v>69715.191000000006</v>
      </c>
      <c r="D8" s="29">
        <f t="shared" si="1"/>
        <v>82177.368000000002</v>
      </c>
    </row>
    <row r="9" spans="1:4" x14ac:dyDescent="0.2">
      <c r="A9" s="4" t="str">
        <f>'dataset-keep'!A7</f>
        <v>MedianHouseholdWeeIklyIncome</v>
      </c>
      <c r="B9" s="4">
        <f>'dataset-keep'!B7</f>
        <v>989</v>
      </c>
      <c r="C9" s="4">
        <f>'dataset-keep'!C7</f>
        <v>1211</v>
      </c>
      <c r="D9" s="4">
        <f>'dataset-keep'!D7</f>
        <v>1374</v>
      </c>
    </row>
    <row r="10" spans="1:4" x14ac:dyDescent="0.2">
      <c r="A10" s="29" t="s">
        <v>75</v>
      </c>
      <c r="B10" s="29">
        <f>B9*52.143</f>
        <v>51569.427000000003</v>
      </c>
      <c r="C10" s="29">
        <f t="shared" ref="C10:D10" si="2">C9*52.143</f>
        <v>63145.173000000003</v>
      </c>
      <c r="D10" s="29">
        <f t="shared" si="2"/>
        <v>71644.482000000004</v>
      </c>
    </row>
    <row r="11" spans="1:4" x14ac:dyDescent="0.2">
      <c r="A11" s="33" t="s">
        <v>71</v>
      </c>
      <c r="B11" s="34">
        <f>B3/B6</f>
        <v>13.988680450029387</v>
      </c>
      <c r="C11" s="34">
        <f>C3/C6</f>
        <v>21.473469491420126</v>
      </c>
      <c r="D11" s="34">
        <f t="shared" ref="D11" si="3">D3/D6</f>
        <v>25.973651739592679</v>
      </c>
    </row>
    <row r="12" spans="1:4" x14ac:dyDescent="0.2">
      <c r="A12" s="30" t="s">
        <v>73</v>
      </c>
      <c r="B12" s="31">
        <f>B3/B8</f>
        <v>5.4194978954079218</v>
      </c>
      <c r="C12" s="31">
        <f>C3/C8</f>
        <v>8.3195640961523001</v>
      </c>
      <c r="D12" s="31">
        <f t="shared" ref="D12" si="4">D3/D8</f>
        <v>9.6741964283888962</v>
      </c>
    </row>
    <row r="13" spans="1:4" x14ac:dyDescent="0.2">
      <c r="A13" s="28" t="s">
        <v>76</v>
      </c>
      <c r="B13" s="32">
        <f>B3/B10</f>
        <v>6.0113136413169759</v>
      </c>
      <c r="C13" s="32">
        <f>C3/C10</f>
        <v>9.1851834818791289</v>
      </c>
      <c r="D13" s="32">
        <f t="shared" ref="D13" si="5">D3/D10</f>
        <v>11.096458203159315</v>
      </c>
    </row>
    <row r="14" spans="1:4" x14ac:dyDescent="0.2">
      <c r="A14" s="33" t="s">
        <v>72</v>
      </c>
      <c r="B14" s="34">
        <f>B4/B6</f>
        <v>10.827689916079198</v>
      </c>
      <c r="C14" s="34">
        <f t="shared" ref="C14" si="6">C4/C6</f>
        <v>15.734869885954403</v>
      </c>
      <c r="D14" s="34">
        <f>D4/D6</f>
        <v>15.845561124154024</v>
      </c>
    </row>
    <row r="15" spans="1:4" x14ac:dyDescent="0.2">
      <c r="A15" s="30" t="s">
        <v>74</v>
      </c>
      <c r="B15" s="31">
        <f>B4/B8</f>
        <v>4.1948661935584859</v>
      </c>
      <c r="C15" s="31">
        <f t="shared" ref="C15" si="7">C4/C8</f>
        <v>6.0962323118357373</v>
      </c>
      <c r="D15" s="31">
        <f>D4/D8</f>
        <v>5.9018682613441698</v>
      </c>
    </row>
    <row r="16" spans="1:4" x14ac:dyDescent="0.2">
      <c r="A16" s="28" t="s">
        <v>77</v>
      </c>
      <c r="B16" s="32">
        <f>B4/B10</f>
        <v>4.6529506717226079</v>
      </c>
      <c r="C16" s="32">
        <f t="shared" ref="C16" si="8">C4/C10</f>
        <v>6.7305223789631548</v>
      </c>
      <c r="D16" s="32">
        <f>D4/D10</f>
        <v>6.7695373943802117</v>
      </c>
    </row>
  </sheetData>
  <pageMargins left="0.7" right="0.7" top="0.75" bottom="0.75" header="0.3" footer="0.3"/>
  <ignoredErrors>
    <ignoredError sqref="B7:D7 B9:D9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D796-A882-CC42-9605-2B130F5FC8A2}">
  <dimension ref="A1:D18"/>
  <sheetViews>
    <sheetView tabSelected="1" zoomScale="160" zoomScaleNormal="160" workbookViewId="0">
      <selection activeCell="A13" sqref="A13:D18"/>
    </sheetView>
  </sheetViews>
  <sheetFormatPr baseColWidth="10" defaultRowHeight="15" x14ac:dyDescent="0.2"/>
  <cols>
    <col min="1" max="1" width="35.33203125" bestFit="1" customWidth="1"/>
    <col min="2" max="4" width="12.83203125" bestFit="1" customWidth="1"/>
  </cols>
  <sheetData>
    <row r="1" spans="1:4" x14ac:dyDescent="0.2">
      <c r="A1" s="2" t="s">
        <v>3</v>
      </c>
      <c r="B1" s="1" t="s">
        <v>55</v>
      </c>
      <c r="C1" s="1" t="s">
        <v>55</v>
      </c>
      <c r="D1" s="1" t="s">
        <v>55</v>
      </c>
    </row>
    <row r="2" spans="1:4" x14ac:dyDescent="0.2">
      <c r="A2" s="2" t="s">
        <v>4</v>
      </c>
      <c r="B2" s="2" t="s">
        <v>0</v>
      </c>
      <c r="C2" s="2" t="s">
        <v>1</v>
      </c>
      <c r="D2" s="2" t="s">
        <v>2</v>
      </c>
    </row>
    <row r="3" spans="1:4" x14ac:dyDescent="0.2">
      <c r="A3" s="3" t="str">
        <f>'dataset-keep'!A3</f>
        <v>MedianHousePrice</v>
      </c>
      <c r="B3" s="3">
        <f>'dataset-keep'!B3</f>
        <v>310000</v>
      </c>
      <c r="C3" s="3">
        <f>'dataset-keep'!C3</f>
        <v>580000</v>
      </c>
      <c r="D3" s="3">
        <f>'dataset-keep'!D3</f>
        <v>795000</v>
      </c>
    </row>
    <row r="4" spans="1:4" x14ac:dyDescent="0.2">
      <c r="A4" s="3" t="str">
        <f>'dataset-keep'!A4</f>
        <v>MedianUnitPrice</v>
      </c>
      <c r="B4" s="3">
        <f>'dataset-keep'!B4</f>
        <v>239950</v>
      </c>
      <c r="C4" s="3">
        <f>'dataset-keep'!C4</f>
        <v>425000</v>
      </c>
      <c r="D4" s="3">
        <f>'dataset-keep'!D4</f>
        <v>485000</v>
      </c>
    </row>
    <row r="5" spans="1:4" x14ac:dyDescent="0.2">
      <c r="A5" s="35" t="s">
        <v>78</v>
      </c>
      <c r="B5" s="37">
        <v>0</v>
      </c>
      <c r="C5" s="37">
        <f>(C3-B3)/B3</f>
        <v>0.87096774193548387</v>
      </c>
      <c r="D5" s="37">
        <f>(D3-C3)/C3</f>
        <v>0.37068965517241381</v>
      </c>
    </row>
    <row r="6" spans="1:4" x14ac:dyDescent="0.2">
      <c r="A6" s="35" t="s">
        <v>79</v>
      </c>
      <c r="B6" s="37">
        <v>0</v>
      </c>
      <c r="C6" s="37">
        <f>(C4-B4)/B4</f>
        <v>0.77120233381954573</v>
      </c>
      <c r="D6" s="37">
        <f>(D4-C4)/C4</f>
        <v>0.14117647058823529</v>
      </c>
    </row>
    <row r="7" spans="1:4" x14ac:dyDescent="0.2">
      <c r="A7" s="4" t="str">
        <f>'dataset-keep'!A5</f>
        <v>MedianPersonalWeeklyIncome</v>
      </c>
      <c r="B7" s="4">
        <f>'dataset-keep'!B5</f>
        <v>425</v>
      </c>
      <c r="C7" s="4">
        <f>'dataset-keep'!C5</f>
        <v>518</v>
      </c>
      <c r="D7" s="4">
        <f>'dataset-keep'!D5</f>
        <v>587</v>
      </c>
    </row>
    <row r="8" spans="1:4" x14ac:dyDescent="0.2">
      <c r="A8" s="4" t="str">
        <f>'dataset-keep'!A6</f>
        <v>MedianFamilyWeeklyIncome</v>
      </c>
      <c r="B8" s="4">
        <f>'dataset-keep'!B6</f>
        <v>1097</v>
      </c>
      <c r="C8" s="4">
        <f>'dataset-keep'!C6</f>
        <v>1337</v>
      </c>
      <c r="D8" s="4">
        <f>'dataset-keep'!D6</f>
        <v>1576</v>
      </c>
    </row>
    <row r="9" spans="1:4" x14ac:dyDescent="0.2">
      <c r="A9" s="4" t="str">
        <f>'dataset-keep'!A7</f>
        <v>MedianHouseholdWeeIklyIncome</v>
      </c>
      <c r="B9" s="4">
        <f>'dataset-keep'!B7</f>
        <v>989</v>
      </c>
      <c r="C9" s="4">
        <f>'dataset-keep'!C7</f>
        <v>1211</v>
      </c>
      <c r="D9" s="4">
        <f>'dataset-keep'!D7</f>
        <v>1374</v>
      </c>
    </row>
    <row r="10" spans="1:4" x14ac:dyDescent="0.2">
      <c r="A10" s="35" t="s">
        <v>80</v>
      </c>
      <c r="B10" s="37">
        <v>0</v>
      </c>
      <c r="C10" s="37">
        <f t="shared" ref="C10:D12" si="0">(C7-B7)/B7</f>
        <v>0.21882352941176469</v>
      </c>
      <c r="D10" s="37">
        <f t="shared" si="0"/>
        <v>0.13320463320463322</v>
      </c>
    </row>
    <row r="11" spans="1:4" x14ac:dyDescent="0.2">
      <c r="A11" s="35" t="s">
        <v>81</v>
      </c>
      <c r="B11" s="37">
        <v>0</v>
      </c>
      <c r="C11" s="37">
        <f t="shared" si="0"/>
        <v>0.2187784867821331</v>
      </c>
      <c r="D11" s="37">
        <f t="shared" si="0"/>
        <v>0.1787584143605086</v>
      </c>
    </row>
    <row r="12" spans="1:4" x14ac:dyDescent="0.2">
      <c r="A12" s="35" t="s">
        <v>82</v>
      </c>
      <c r="B12" s="37">
        <v>0</v>
      </c>
      <c r="C12" s="37">
        <f t="shared" si="0"/>
        <v>0.224469160768453</v>
      </c>
      <c r="D12" s="37">
        <f t="shared" si="0"/>
        <v>0.13459950454170108</v>
      </c>
    </row>
    <row r="13" spans="1:4" x14ac:dyDescent="0.2">
      <c r="A13" s="9" t="str">
        <f>'dataset-keep'!A47</f>
        <v>LessThan$650WeeklyIncome(%)</v>
      </c>
      <c r="B13" s="9">
        <f>'dataset-keep'!B47</f>
        <v>0.29299999999999998</v>
      </c>
      <c r="C13" s="9">
        <f>'dataset-keep'!C47</f>
        <v>0.23799999999999999</v>
      </c>
      <c r="D13" s="9">
        <f>'dataset-keep'!D47</f>
        <v>0.21299999999999999</v>
      </c>
    </row>
    <row r="14" spans="1:4" x14ac:dyDescent="0.2">
      <c r="A14" s="9" t="str">
        <f>'dataset-keep'!A48</f>
        <v>MoreThan$3000WeeklyIncome(%)</v>
      </c>
      <c r="B14" s="9">
        <f>'dataset-keep'!B48</f>
        <v>4.1000000000000002E-2</v>
      </c>
      <c r="C14" s="9">
        <f>'dataset-keep'!C48</f>
        <v>7.6999999999999999E-2</v>
      </c>
      <c r="D14" s="9">
        <f>'dataset-keep'!D48</f>
        <v>0.11799999999999999</v>
      </c>
    </row>
    <row r="15" spans="1:4" x14ac:dyDescent="0.2">
      <c r="A15" s="17" t="str">
        <f>'dataset-keep'!A49</f>
        <v>HouseholdsRentPayments&lt;30%Income (%)</v>
      </c>
      <c r="B15" s="17">
        <f>'dataset-keep'!B49</f>
        <v>0.87</v>
      </c>
      <c r="C15" s="17">
        <f>'dataset-keep'!C49</f>
        <v>0.84099999999999997</v>
      </c>
      <c r="D15" s="17">
        <f>'dataset-keep'!D49</f>
        <v>0.54900000000000004</v>
      </c>
    </row>
    <row r="16" spans="1:4" x14ac:dyDescent="0.2">
      <c r="A16" s="17" t="str">
        <f>'dataset-keep'!A50</f>
        <v>HouseholdsRentPayments&gt;30%Income(%)</v>
      </c>
      <c r="B16" s="17">
        <f>'dataset-keep'!B50</f>
        <v>0.13</v>
      </c>
      <c r="C16" s="17">
        <f>'dataset-keep'!C50</f>
        <v>0.159</v>
      </c>
      <c r="D16" s="17">
        <f>'dataset-keep'!D50</f>
        <v>0.34699999999999998</v>
      </c>
    </row>
    <row r="17" spans="1:4" x14ac:dyDescent="0.2">
      <c r="A17" s="18" t="str">
        <f>'dataset-keep'!A51</f>
        <v>HouseholdsMortgageRepayments&lt;30%Income(%)</v>
      </c>
      <c r="B17" s="18">
        <f>'dataset-keep'!B51</f>
        <v>0.875</v>
      </c>
      <c r="C17" s="18">
        <f>'dataset-keep'!C51</f>
        <v>0.89700000000000002</v>
      </c>
      <c r="D17" s="18">
        <f>'dataset-keep'!D51</f>
        <v>0.65400000000000003</v>
      </c>
    </row>
    <row r="18" spans="1:4" x14ac:dyDescent="0.2">
      <c r="A18" s="18" t="str">
        <f>'dataset-keep'!A52</f>
        <v>HouseholdsMortgageRepayments&gt;30%Income(%)</v>
      </c>
      <c r="B18" s="18">
        <f>'dataset-keep'!B52</f>
        <v>0.125</v>
      </c>
      <c r="C18" s="18">
        <f>'dataset-keep'!C52</f>
        <v>0.10299999999999999</v>
      </c>
      <c r="D18" s="18">
        <f>'dataset-keep'!D52</f>
        <v>0.23499999999999999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7122-3D28-AD46-A850-038BD5009375}">
  <dimension ref="A1:D21"/>
  <sheetViews>
    <sheetView zoomScale="190" zoomScaleNormal="190" workbookViewId="0">
      <selection activeCell="A9" sqref="A9:D21"/>
    </sheetView>
  </sheetViews>
  <sheetFormatPr baseColWidth="10" defaultRowHeight="15" x14ac:dyDescent="0.2"/>
  <cols>
    <col min="1" max="1" width="35.33203125" bestFit="1" customWidth="1"/>
    <col min="2" max="4" width="12.6640625" bestFit="1" customWidth="1"/>
  </cols>
  <sheetData>
    <row r="1" spans="1:4" x14ac:dyDescent="0.2">
      <c r="A1" s="2" t="s">
        <v>3</v>
      </c>
      <c r="B1" s="1" t="s">
        <v>55</v>
      </c>
      <c r="C1" s="1" t="s">
        <v>55</v>
      </c>
      <c r="D1" s="1" t="s">
        <v>55</v>
      </c>
    </row>
    <row r="2" spans="1:4" x14ac:dyDescent="0.2">
      <c r="A2" s="2" t="s">
        <v>4</v>
      </c>
      <c r="B2" s="2" t="s">
        <v>0</v>
      </c>
      <c r="C2" s="2" t="s">
        <v>1</v>
      </c>
      <c r="D2" s="2" t="s">
        <v>2</v>
      </c>
    </row>
    <row r="3" spans="1:4" x14ac:dyDescent="0.2">
      <c r="A3" s="3" t="str">
        <f>'dataset-keep'!A3</f>
        <v>MedianHousePrice</v>
      </c>
      <c r="B3" s="3">
        <f>'dataset-keep'!B3</f>
        <v>310000</v>
      </c>
      <c r="C3" s="3">
        <f>'dataset-keep'!C3</f>
        <v>580000</v>
      </c>
      <c r="D3" s="3">
        <f>'dataset-keep'!D3</f>
        <v>795000</v>
      </c>
    </row>
    <row r="4" spans="1:4" x14ac:dyDescent="0.2">
      <c r="A4" s="3" t="str">
        <f>'dataset-keep'!A4</f>
        <v>MedianUnitPrice</v>
      </c>
      <c r="B4" s="3">
        <f>'dataset-keep'!B4</f>
        <v>239950</v>
      </c>
      <c r="C4" s="3">
        <f>'dataset-keep'!C4</f>
        <v>425000</v>
      </c>
      <c r="D4" s="3">
        <f>'dataset-keep'!D4</f>
        <v>485000</v>
      </c>
    </row>
    <row r="5" spans="1:4" x14ac:dyDescent="0.2">
      <c r="A5" s="35" t="s">
        <v>78</v>
      </c>
      <c r="B5" s="37">
        <v>0</v>
      </c>
      <c r="C5" s="37">
        <f>(C3-B3)/B3</f>
        <v>0.87096774193548387</v>
      </c>
      <c r="D5" s="37">
        <f>(D3-C3)/C3</f>
        <v>0.37068965517241381</v>
      </c>
    </row>
    <row r="6" spans="1:4" x14ac:dyDescent="0.2">
      <c r="A6" s="35" t="s">
        <v>79</v>
      </c>
      <c r="B6" s="37">
        <v>0</v>
      </c>
      <c r="C6" s="37">
        <f>(C4-B4)/B4</f>
        <v>0.77120233381954573</v>
      </c>
      <c r="D6" s="37">
        <f>(D4-C4)/C4</f>
        <v>0.14117647058823529</v>
      </c>
    </row>
    <row r="7" spans="1:4" x14ac:dyDescent="0.2">
      <c r="A7" s="5" t="str">
        <f>'dataset-keep'!A10</f>
        <v>Population</v>
      </c>
      <c r="B7" s="5">
        <f>'dataset-keep'!B10</f>
        <v>13170</v>
      </c>
      <c r="C7" s="5">
        <f>'dataset-keep'!C10</f>
        <v>13714</v>
      </c>
      <c r="D7" s="5">
        <f>'dataset-keep'!D10</f>
        <v>14023</v>
      </c>
    </row>
    <row r="8" spans="1:4" x14ac:dyDescent="0.2">
      <c r="A8" s="35" t="s">
        <v>83</v>
      </c>
      <c r="B8" s="37">
        <v>0</v>
      </c>
      <c r="C8" s="39">
        <f>(C7-B7)/B7</f>
        <v>4.1305998481397113E-2</v>
      </c>
      <c r="D8" s="39">
        <f>(D7-C7)/C7</f>
        <v>2.253171941082106E-2</v>
      </c>
    </row>
    <row r="9" spans="1:4" x14ac:dyDescent="0.2">
      <c r="A9" s="5" t="str">
        <f>'dataset-keep'!A11</f>
        <v>MedianAge</v>
      </c>
      <c r="B9" s="5">
        <f>'dataset-keep'!B11</f>
        <v>33</v>
      </c>
      <c r="C9" s="5">
        <f>'dataset-keep'!C11</f>
        <v>35</v>
      </c>
      <c r="D9" s="5">
        <f>'dataset-keep'!D11</f>
        <v>36</v>
      </c>
    </row>
    <row r="10" spans="1:4" x14ac:dyDescent="0.2">
      <c r="A10" s="5" t="str">
        <f>'dataset-keep'!A12</f>
        <v>Families</v>
      </c>
      <c r="B10" s="5">
        <f>'dataset-keep'!B12</f>
        <v>3515</v>
      </c>
      <c r="C10" s="5">
        <f>'dataset-keep'!C12</f>
        <v>3516</v>
      </c>
      <c r="D10" s="5">
        <f>'dataset-keep'!D12</f>
        <v>3628</v>
      </c>
    </row>
    <row r="11" spans="1:4" x14ac:dyDescent="0.2">
      <c r="A11" s="35" t="s">
        <v>84</v>
      </c>
      <c r="B11" s="37">
        <v>0</v>
      </c>
      <c r="C11" s="39">
        <f>(C10-B10)/B10</f>
        <v>2.8449502133712662E-4</v>
      </c>
      <c r="D11" s="39">
        <f>(D10-C10)/C10</f>
        <v>3.1854379977246869E-2</v>
      </c>
    </row>
    <row r="12" spans="1:4" x14ac:dyDescent="0.2">
      <c r="A12" s="6" t="str">
        <f>'dataset-keep'!A14</f>
        <v>Married(%)</v>
      </c>
      <c r="B12" s="6">
        <f>'dataset-keep'!B14</f>
        <v>0.45200000000000001</v>
      </c>
      <c r="C12" s="6">
        <f>'dataset-keep'!C14</f>
        <v>0.45900000000000002</v>
      </c>
      <c r="D12" s="6">
        <f>'dataset-keep'!D14</f>
        <v>0.45</v>
      </c>
    </row>
    <row r="13" spans="1:4" x14ac:dyDescent="0.2">
      <c r="A13" s="6" t="str">
        <f>'dataset-keep'!A15</f>
        <v>Separated+Divorced(%)</v>
      </c>
      <c r="B13" s="6">
        <f>'dataset-keep'!B15</f>
        <v>0.13300000000000001</v>
      </c>
      <c r="C13" s="6">
        <f>'dataset-keep'!C15</f>
        <v>0.13400000000000001</v>
      </c>
      <c r="D13" s="6">
        <f>'dataset-keep'!D15</f>
        <v>0.13100000000000001</v>
      </c>
    </row>
    <row r="14" spans="1:4" x14ac:dyDescent="0.2">
      <c r="A14" s="6" t="str">
        <f>'dataset-keep'!A16</f>
        <v>Widowed(%)</v>
      </c>
      <c r="B14" s="6">
        <f>'dataset-keep'!B16</f>
        <v>4.8000000000000001E-2</v>
      </c>
      <c r="C14" s="6">
        <f>'dataset-keep'!C16</f>
        <v>4.5999999999999999E-2</v>
      </c>
      <c r="D14" s="6">
        <f>'dataset-keep'!D16</f>
        <v>0.05</v>
      </c>
    </row>
    <row r="15" spans="1:4" x14ac:dyDescent="0.2">
      <c r="A15" s="6" t="str">
        <f>'dataset-keep'!A17</f>
        <v>NeverMarried(%)</v>
      </c>
      <c r="B15" s="6">
        <f>'dataset-keep'!B17</f>
        <v>0.36699999999999999</v>
      </c>
      <c r="C15" s="6">
        <f>'dataset-keep'!C17</f>
        <v>0.36</v>
      </c>
      <c r="D15" s="6">
        <f>'dataset-keep'!D17</f>
        <v>0.37</v>
      </c>
    </row>
    <row r="16" spans="1:4" x14ac:dyDescent="0.2">
      <c r="A16" s="7" t="str">
        <f>'dataset-keep'!A18</f>
        <v>BirthInAustralia(%)</v>
      </c>
      <c r="B16" s="7">
        <f>'dataset-keep'!B18</f>
        <v>0.59399999999999997</v>
      </c>
      <c r="C16" s="7">
        <f>'dataset-keep'!C18</f>
        <v>0.53600000000000003</v>
      </c>
      <c r="D16" s="7">
        <f>'dataset-keep'!D18</f>
        <v>0.52500000000000002</v>
      </c>
    </row>
    <row r="17" spans="1:4" x14ac:dyDescent="0.2">
      <c r="A17" s="35" t="s">
        <v>85</v>
      </c>
      <c r="B17" s="37">
        <v>0</v>
      </c>
      <c r="C17" s="37">
        <f>(C16-B16)/B16</f>
        <v>-9.7643097643097546E-2</v>
      </c>
      <c r="D17" s="37">
        <f>(D16-C16)/C16</f>
        <v>-2.052238805970151E-2</v>
      </c>
    </row>
    <row r="18" spans="1:4" x14ac:dyDescent="0.2">
      <c r="A18" s="20" t="str">
        <f>'dataset-keep'!A25</f>
        <v>CoupleFamilyNoChidren(%)</v>
      </c>
      <c r="B18" s="53">
        <f>'dataset-keep'!B25</f>
        <v>0.24299999999999999</v>
      </c>
      <c r="C18" s="53">
        <f>'dataset-keep'!C25</f>
        <v>0.23</v>
      </c>
      <c r="D18" s="53">
        <f>'dataset-keep'!D25</f>
        <v>0.22700000000000001</v>
      </c>
    </row>
    <row r="19" spans="1:4" x14ac:dyDescent="0.2">
      <c r="A19" s="20" t="str">
        <f>'dataset-keep'!A26</f>
        <v>CoupleFamilyHasChidren(%)</v>
      </c>
      <c r="B19" s="53">
        <f>'dataset-keep'!B26</f>
        <v>0.46200000000000002</v>
      </c>
      <c r="C19" s="53">
        <f>'dataset-keep'!C26</f>
        <v>0.498</v>
      </c>
      <c r="D19" s="53">
        <f>'dataset-keep'!D26</f>
        <v>0.495</v>
      </c>
    </row>
    <row r="20" spans="1:4" x14ac:dyDescent="0.2">
      <c r="A20" s="20" t="str">
        <f>'dataset-keep'!A27</f>
        <v>OneParentFamily(%)</v>
      </c>
      <c r="B20" s="53">
        <f>'dataset-keep'!B27</f>
        <v>0.27400000000000002</v>
      </c>
      <c r="C20" s="53">
        <f>'dataset-keep'!C27</f>
        <v>0.254</v>
      </c>
      <c r="D20" s="53">
        <f>'dataset-keep'!D27</f>
        <v>0.25900000000000001</v>
      </c>
    </row>
    <row r="21" spans="1:4" x14ac:dyDescent="0.2">
      <c r="A21" s="20" t="str">
        <f>'dataset-keep'!A28</f>
        <v>OtherFamily(%)</v>
      </c>
      <c r="B21" s="53">
        <f>'dataset-keep'!B28</f>
        <v>2.1000000000000001E-2</v>
      </c>
      <c r="C21" s="53">
        <f>'dataset-keep'!C28</f>
        <v>1.7999999999999999E-2</v>
      </c>
      <c r="D21" s="53">
        <f>'dataset-keep'!D28</f>
        <v>1.7999999999999999E-2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BAEB-DEAC-304A-85A3-E01733DAF1A5}">
  <dimension ref="A1:D13"/>
  <sheetViews>
    <sheetView zoomScale="170" zoomScaleNormal="170" workbookViewId="0">
      <selection activeCell="A7" sqref="A7:D13"/>
    </sheetView>
  </sheetViews>
  <sheetFormatPr baseColWidth="10" defaultRowHeight="15" x14ac:dyDescent="0.2"/>
  <cols>
    <col min="1" max="1" width="35.33203125" bestFit="1" customWidth="1"/>
    <col min="2" max="4" width="12.6640625" bestFit="1" customWidth="1"/>
  </cols>
  <sheetData>
    <row r="1" spans="1:4" x14ac:dyDescent="0.2">
      <c r="A1" s="2" t="s">
        <v>3</v>
      </c>
      <c r="B1" s="1" t="s">
        <v>55</v>
      </c>
      <c r="C1" s="1" t="s">
        <v>55</v>
      </c>
      <c r="D1" s="1" t="s">
        <v>55</v>
      </c>
    </row>
    <row r="2" spans="1:4" x14ac:dyDescent="0.2">
      <c r="A2" s="2" t="s">
        <v>4</v>
      </c>
      <c r="B2" s="2" t="s">
        <v>0</v>
      </c>
      <c r="C2" s="2" t="s">
        <v>1</v>
      </c>
      <c r="D2" s="2" t="s">
        <v>2</v>
      </c>
    </row>
    <row r="3" spans="1:4" x14ac:dyDescent="0.2">
      <c r="A3" s="3" t="str">
        <f>'dataset-keep'!A3</f>
        <v>MedianHousePrice</v>
      </c>
      <c r="B3" s="3">
        <f>'dataset-keep'!B3</f>
        <v>310000</v>
      </c>
      <c r="C3" s="3">
        <f>'dataset-keep'!C3</f>
        <v>580000</v>
      </c>
      <c r="D3" s="3">
        <f>'dataset-keep'!D3</f>
        <v>795000</v>
      </c>
    </row>
    <row r="4" spans="1:4" x14ac:dyDescent="0.2">
      <c r="A4" s="3" t="str">
        <f>'dataset-keep'!A4</f>
        <v>MedianUnitPrice</v>
      </c>
      <c r="B4" s="3">
        <f>'dataset-keep'!B4</f>
        <v>239950</v>
      </c>
      <c r="C4" s="3">
        <f>'dataset-keep'!C4</f>
        <v>425000</v>
      </c>
      <c r="D4" s="3">
        <f>'dataset-keep'!D4</f>
        <v>485000</v>
      </c>
    </row>
    <row r="5" spans="1:4" x14ac:dyDescent="0.2">
      <c r="A5" s="35" t="s">
        <v>78</v>
      </c>
      <c r="B5" s="37">
        <v>0</v>
      </c>
      <c r="C5" s="37">
        <f>(C3-B3)/B3</f>
        <v>0.87096774193548387</v>
      </c>
      <c r="D5" s="37">
        <f>(D3-C3)/C3</f>
        <v>0.37068965517241381</v>
      </c>
    </row>
    <row r="6" spans="1:4" x14ac:dyDescent="0.2">
      <c r="A6" s="35" t="s">
        <v>79</v>
      </c>
      <c r="B6" s="37">
        <v>0</v>
      </c>
      <c r="C6" s="37">
        <f>(C4-B4)/B4</f>
        <v>0.77120233381954573</v>
      </c>
      <c r="D6" s="37">
        <f>(D4-C4)/C4</f>
        <v>0.14117647058823529</v>
      </c>
    </row>
    <row r="7" spans="1:4" x14ac:dyDescent="0.2">
      <c r="A7" s="5" t="str">
        <f>'dataset-keep'!A13</f>
        <v>TotalPrivateDwelling</v>
      </c>
      <c r="B7" s="5">
        <f>'dataset-keep'!B13</f>
        <v>4722</v>
      </c>
      <c r="C7" s="5">
        <f>'dataset-keep'!C13</f>
        <v>4898</v>
      </c>
      <c r="D7" s="5">
        <f>'dataset-keep'!D13</f>
        <v>5091</v>
      </c>
    </row>
    <row r="8" spans="1:4" x14ac:dyDescent="0.2">
      <c r="A8" s="16" t="str">
        <f>'dataset-keep'!A41</f>
        <v>FullyOwned(%)</v>
      </c>
      <c r="B8" s="16">
        <f>'dataset-keep'!B41</f>
        <v>0.20399999999999999</v>
      </c>
      <c r="C8" s="16">
        <f>'dataset-keep'!C41</f>
        <v>0.214</v>
      </c>
      <c r="D8" s="16">
        <f>'dataset-keep'!D41</f>
        <v>0.20899999999999999</v>
      </c>
    </row>
    <row r="9" spans="1:4" x14ac:dyDescent="0.2">
      <c r="A9" s="16" t="str">
        <f>'dataset-keep'!A42</f>
        <v>OwnedWithMortgage(%)</v>
      </c>
      <c r="B9" s="16">
        <f>'dataset-keep'!B42</f>
        <v>0.35499999999999998</v>
      </c>
      <c r="C9" s="16">
        <f>'dataset-keep'!C42</f>
        <v>0.33900000000000002</v>
      </c>
      <c r="D9" s="16">
        <f>'dataset-keep'!D42</f>
        <v>0.33400000000000002</v>
      </c>
    </row>
    <row r="10" spans="1:4" x14ac:dyDescent="0.2">
      <c r="A10" s="16" t="str">
        <f>'dataset-keep'!A43</f>
        <v>Rented(%)</v>
      </c>
      <c r="B10" s="16">
        <f>'dataset-keep'!B43</f>
        <v>0.4</v>
      </c>
      <c r="C10" s="16">
        <f>'dataset-keep'!C43</f>
        <v>0.40899999999999997</v>
      </c>
      <c r="D10" s="16">
        <f>'dataset-keep'!D43</f>
        <v>0.42899999999999999</v>
      </c>
    </row>
    <row r="11" spans="1:4" x14ac:dyDescent="0.2">
      <c r="A11" s="16" t="str">
        <f>'dataset-keep'!A44</f>
        <v>FamilyHouseHolds(%)</v>
      </c>
      <c r="B11" s="16">
        <f>'dataset-keep'!B44</f>
        <v>0.76300000000000001</v>
      </c>
      <c r="C11" s="16">
        <f>'dataset-keep'!C44</f>
        <v>0.76200000000000001</v>
      </c>
      <c r="D11" s="16">
        <f>'dataset-keep'!D44</f>
        <v>0.75900000000000001</v>
      </c>
    </row>
    <row r="12" spans="1:4" x14ac:dyDescent="0.2">
      <c r="A12" s="16" t="str">
        <f>'dataset-keep'!A45</f>
        <v>SinglePersonHouseHolds(%)</v>
      </c>
      <c r="B12" s="16">
        <f>'dataset-keep'!B45</f>
        <v>0.215</v>
      </c>
      <c r="C12" s="16">
        <f>'dataset-keep'!C45</f>
        <v>0.21099999999999999</v>
      </c>
      <c r="D12" s="16">
        <f>'dataset-keep'!D45</f>
        <v>0.218</v>
      </c>
    </row>
    <row r="13" spans="1:4" x14ac:dyDescent="0.2">
      <c r="A13" s="16" t="str">
        <f>'dataset-keep'!A46</f>
        <v>GroupHouseHold(%)</v>
      </c>
      <c r="B13" s="16">
        <f>'dataset-keep'!B46</f>
        <v>2.1999999999999999E-2</v>
      </c>
      <c r="C13" s="16">
        <f>'dataset-keep'!C46</f>
        <v>2.7E-2</v>
      </c>
      <c r="D13" s="16">
        <f>'dataset-keep'!D46</f>
        <v>2.1999999999999999E-2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A799-DBF6-BC4F-811F-A1FE2A54ADB9}">
  <dimension ref="A1:D12"/>
  <sheetViews>
    <sheetView zoomScale="180" zoomScaleNormal="180" workbookViewId="0">
      <selection activeCell="A7" sqref="A7:D12"/>
    </sheetView>
  </sheetViews>
  <sheetFormatPr baseColWidth="10" defaultRowHeight="15" x14ac:dyDescent="0.2"/>
  <cols>
    <col min="1" max="1" width="31.83203125" bestFit="1" customWidth="1"/>
    <col min="2" max="4" width="12.6640625" bestFit="1" customWidth="1"/>
  </cols>
  <sheetData>
    <row r="1" spans="1:4" x14ac:dyDescent="0.2">
      <c r="A1" s="2" t="s">
        <v>3</v>
      </c>
      <c r="B1" s="1" t="s">
        <v>55</v>
      </c>
      <c r="C1" s="1" t="s">
        <v>55</v>
      </c>
      <c r="D1" s="1" t="s">
        <v>55</v>
      </c>
    </row>
    <row r="2" spans="1:4" x14ac:dyDescent="0.2">
      <c r="A2" s="2" t="s">
        <v>4</v>
      </c>
      <c r="B2" s="2" t="s">
        <v>0</v>
      </c>
      <c r="C2" s="2" t="s">
        <v>1</v>
      </c>
      <c r="D2" s="2" t="s">
        <v>2</v>
      </c>
    </row>
    <row r="3" spans="1:4" x14ac:dyDescent="0.2">
      <c r="A3" s="3" t="str">
        <f>'dataset-keep'!A3</f>
        <v>MedianHousePrice</v>
      </c>
      <c r="B3" s="3">
        <f>'dataset-keep'!B3</f>
        <v>310000</v>
      </c>
      <c r="C3" s="3">
        <f>'dataset-keep'!C3</f>
        <v>580000</v>
      </c>
      <c r="D3" s="3">
        <f>'dataset-keep'!D3</f>
        <v>795000</v>
      </c>
    </row>
    <row r="4" spans="1:4" x14ac:dyDescent="0.2">
      <c r="A4" s="3" t="str">
        <f>'dataset-keep'!A4</f>
        <v>MedianUnitPrice</v>
      </c>
      <c r="B4" s="3">
        <f>'dataset-keep'!B4</f>
        <v>239950</v>
      </c>
      <c r="C4" s="3">
        <f>'dataset-keep'!C4</f>
        <v>425000</v>
      </c>
      <c r="D4" s="3">
        <f>'dataset-keep'!D4</f>
        <v>485000</v>
      </c>
    </row>
    <row r="5" spans="1:4" x14ac:dyDescent="0.2">
      <c r="A5" s="35" t="s">
        <v>78</v>
      </c>
      <c r="B5" s="37">
        <v>0</v>
      </c>
      <c r="C5" s="37">
        <f>(C3-B3)/B3</f>
        <v>0.87096774193548387</v>
      </c>
      <c r="D5" s="37">
        <f>(D3-C3)/C3</f>
        <v>0.37068965517241381</v>
      </c>
    </row>
    <row r="6" spans="1:4" x14ac:dyDescent="0.2">
      <c r="A6" s="35" t="s">
        <v>79</v>
      </c>
      <c r="B6" s="37">
        <v>0</v>
      </c>
      <c r="C6" s="37">
        <f>(C4-B4)/B4</f>
        <v>0.77120233381954573</v>
      </c>
      <c r="D6" s="37">
        <f>(D4-C4)/C4</f>
        <v>0.14117647058823529</v>
      </c>
    </row>
    <row r="7" spans="1:4" x14ac:dyDescent="0.2">
      <c r="A7" s="8" t="str">
        <f>'dataset-keep'!A19</f>
        <v>Worked full-time(%)</v>
      </c>
      <c r="B7" s="8">
        <f>'dataset-keep'!B19</f>
        <v>0.6</v>
      </c>
      <c r="C7" s="8">
        <f>'dataset-keep'!C19</f>
        <v>0.57599999999999996</v>
      </c>
      <c r="D7" s="8">
        <f>'dataset-keep'!D19</f>
        <v>0.496</v>
      </c>
    </row>
    <row r="8" spans="1:4" x14ac:dyDescent="0.2">
      <c r="A8" s="8" t="str">
        <f>'dataset-keep'!A20</f>
        <v>Worked part-time(%)</v>
      </c>
      <c r="B8" s="8">
        <f>'dataset-keep'!B20</f>
        <v>0.24399999999999999</v>
      </c>
      <c r="C8" s="8">
        <f>'dataset-keep'!C20</f>
        <v>0.26800000000000002</v>
      </c>
      <c r="D8" s="8">
        <f>'dataset-keep'!D20</f>
        <v>0.27900000000000003</v>
      </c>
    </row>
    <row r="9" spans="1:4" x14ac:dyDescent="0.2">
      <c r="A9" s="9" t="str">
        <f>'dataset-keep'!A21</f>
        <v>Unemployment(%)</v>
      </c>
      <c r="B9" s="9">
        <f>'dataset-keep'!B21</f>
        <v>9.9000000000000005E-2</v>
      </c>
      <c r="C9" s="9">
        <f>'dataset-keep'!C21</f>
        <v>0.106</v>
      </c>
      <c r="D9" s="9">
        <f>'dataset-keep'!D21</f>
        <v>9.0999999999999998E-2</v>
      </c>
    </row>
    <row r="10" spans="1:4" x14ac:dyDescent="0.2">
      <c r="A10" s="10" t="str">
        <f>'dataset-keep'!A22</f>
        <v>PeopleTravelledToWorkByPublicTransport(%)</v>
      </c>
      <c r="B10" s="10">
        <f>'dataset-keep'!B22</f>
        <v>0.221</v>
      </c>
      <c r="C10" s="10">
        <f>'dataset-keep'!C22</f>
        <v>0.23899999999999999</v>
      </c>
      <c r="D10" s="10">
        <f>'dataset-keep'!D22</f>
        <v>0.10299999999999999</v>
      </c>
    </row>
    <row r="11" spans="1:4" x14ac:dyDescent="0.2">
      <c r="A11" s="10" t="str">
        <f>'dataset-keep'!A23</f>
        <v>PeopleTravelledToWorkByCar(%)</v>
      </c>
      <c r="B11" s="10">
        <f>'dataset-keep'!B23</f>
        <v>0.61399999999999999</v>
      </c>
      <c r="C11" s="10">
        <f>'dataset-keep'!C23</f>
        <v>0.67</v>
      </c>
      <c r="D11" s="10">
        <f>'dataset-keep'!D23</f>
        <v>0.499</v>
      </c>
    </row>
    <row r="12" spans="1:4" x14ac:dyDescent="0.2">
      <c r="A12" s="10" t="str">
        <f>'dataset-keep'!A24</f>
        <v>AverageMotorVehiclesPerDwelling</v>
      </c>
      <c r="B12" s="40">
        <f>'dataset-keep'!B24</f>
        <v>1.4</v>
      </c>
      <c r="C12" s="40">
        <f>'dataset-keep'!C24</f>
        <v>1.5</v>
      </c>
      <c r="D12" s="40">
        <f>'dataset-keep'!D24</f>
        <v>1.5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6AE0B5F033494B92506C89C30F3559" ma:contentTypeVersion="16" ma:contentTypeDescription="Create a new document." ma:contentTypeScope="" ma:versionID="a40d5e6cfdb695ba287364d3017e46f8">
  <xsd:schema xmlns:xsd="http://www.w3.org/2001/XMLSchema" xmlns:xs="http://www.w3.org/2001/XMLSchema" xmlns:p="http://schemas.microsoft.com/office/2006/metadata/properties" xmlns:ns3="83f28f4c-1e3d-431a-898d-1dab18d2f25b" xmlns:ns4="5cf8a5a8-0301-4954-884c-1f222cf09767" targetNamespace="http://schemas.microsoft.com/office/2006/metadata/properties" ma:root="true" ma:fieldsID="f2c631b239c993babd82aed850759c52" ns3:_="" ns4:_="">
    <xsd:import namespace="83f28f4c-1e3d-431a-898d-1dab18d2f25b"/>
    <xsd:import namespace="5cf8a5a8-0301-4954-884c-1f222cf097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28f4c-1e3d-431a-898d-1dab18d2f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f8a5a8-0301-4954-884c-1f222cf0976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f28f4c-1e3d-431a-898d-1dab18d2f25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0F2650-F503-4031-B2F9-1382F1120F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f28f4c-1e3d-431a-898d-1dab18d2f25b"/>
    <ds:schemaRef ds:uri="5cf8a5a8-0301-4954-884c-1f222cf09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B9CEB3-FC90-44EC-80AF-BB07868BFE85}">
  <ds:schemaRefs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83f28f4c-1e3d-431a-898d-1dab18d2f25b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5cf8a5a8-0301-4954-884c-1f222cf09767"/>
  </ds:schemaRefs>
</ds:datastoreItem>
</file>

<file path=customXml/itemProps3.xml><?xml version="1.0" encoding="utf-8"?>
<ds:datastoreItem xmlns:ds="http://schemas.openxmlformats.org/officeDocument/2006/customXml" ds:itemID="{068D47DF-EEE1-45F4-A4A7-5D177C0760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dataset-keep</vt:lpstr>
      <vt:lpstr>Data Summary</vt:lpstr>
      <vt:lpstr>Property Price</vt:lpstr>
      <vt:lpstr>Supply VS Demand</vt:lpstr>
      <vt:lpstr>Property affordability</vt:lpstr>
      <vt:lpstr>Finance</vt:lpstr>
      <vt:lpstr>Population &amp; Family Info </vt:lpstr>
      <vt:lpstr>Ownership &amp; Household Info</vt:lpstr>
      <vt:lpstr>Workforce</vt:lpstr>
      <vt:lpstr>Dwelling Status</vt:lpstr>
      <vt:lpstr>Price Elasticity of S&amp;D</vt:lpstr>
      <vt:lpstr>Gross Rental Yield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268</dc:creator>
  <cp:lastModifiedBy>dora deng</cp:lastModifiedBy>
  <dcterms:created xsi:type="dcterms:W3CDTF">2023-07-03T07:16:32Z</dcterms:created>
  <dcterms:modified xsi:type="dcterms:W3CDTF">2024-03-27T10:46:30Z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2023-08-09T08:06:55Z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13e4c90f-55b0-44e0-ab25-c23707ffae53</vt:lpwstr>
  </property>
  <property fmtid="{D5CDD505-2E9C-101B-9397-08002B2CF9AE}" pid="8" name="MSIP_Label_51a6c3db-1667-4f49-995a-8b9973972958_ContentBits">
    <vt:lpwstr>0</vt:lpwstr>
  </property>
  <property fmtid="{D5CDD505-2E9C-101B-9397-08002B2CF9AE}" pid="9" name="ContentTypeId">
    <vt:lpwstr>0x010100376AE0B5F033494B92506C89C30F3559</vt:lpwstr>
  </property>
</Properties>
</file>