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DS\Documents\Учеба\Теория систем и системный анализ\Лаб6\"/>
    </mc:Choice>
  </mc:AlternateContent>
  <xr:revisionPtr revIDLastSave="0" documentId="13_ncr:1_{6E60FA77-4723-458B-AB12-580C75A7B3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сходные данные" sheetId="1" r:id="rId1"/>
    <sheet name="Матрица эффективности" sheetId="5" r:id="rId2"/>
    <sheet name="Матрица потерь" sheetId="6" r:id="rId3"/>
    <sheet name="Результаты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5" l="1"/>
  <c r="E6" i="5"/>
  <c r="D5" i="5"/>
  <c r="D6" i="5"/>
  <c r="C5" i="5"/>
  <c r="C6" i="5"/>
  <c r="C4" i="5"/>
  <c r="D4" i="5"/>
  <c r="E4" i="5"/>
  <c r="B5" i="5"/>
  <c r="B6" i="5"/>
  <c r="B4" i="5"/>
  <c r="B3" i="7" s="1"/>
  <c r="C4" i="7"/>
  <c r="B5" i="7"/>
  <c r="D4" i="6"/>
  <c r="E4" i="6"/>
  <c r="F4" i="7" l="1"/>
  <c r="C3" i="6"/>
  <c r="B4" i="7"/>
  <c r="E3" i="7"/>
  <c r="C5" i="7"/>
  <c r="D5" i="7"/>
  <c r="D4" i="7"/>
  <c r="E5" i="7"/>
  <c r="E4" i="7"/>
  <c r="F5" i="7"/>
  <c r="C3" i="7"/>
  <c r="F3" i="7"/>
  <c r="D3" i="7"/>
  <c r="B4" i="6"/>
  <c r="B3" i="6"/>
  <c r="B5" i="6"/>
  <c r="E3" i="6"/>
  <c r="D3" i="6"/>
  <c r="C5" i="6"/>
  <c r="C4" i="6"/>
  <c r="D5" i="6"/>
  <c r="E5" i="6"/>
  <c r="G3" i="7" l="1"/>
  <c r="G4" i="7"/>
  <c r="G5" i="7"/>
</calcChain>
</file>

<file path=xl/sharedStrings.xml><?xml version="1.0" encoding="utf-8"?>
<sst xmlns="http://schemas.openxmlformats.org/spreadsheetml/2006/main" count="48" uniqueCount="26">
  <si>
    <t>National NK-MC10</t>
  </si>
  <si>
    <t>Vitek VT-4278</t>
  </si>
  <si>
    <t>Centek CT-1498 Ceramic</t>
  </si>
  <si>
    <t>Жарка</t>
  </si>
  <si>
    <t>Молочная каша</t>
  </si>
  <si>
    <t>Выпечка</t>
  </si>
  <si>
    <t>Тушение</t>
  </si>
  <si>
    <t>Время приготовления, мин</t>
  </si>
  <si>
    <t>Мощность, Вт</t>
  </si>
  <si>
    <t>Объем чаши, л</t>
  </si>
  <si>
    <t>Варианты управления</t>
  </si>
  <si>
    <t>Ситуации, состояния среды (вероятности)</t>
  </si>
  <si>
    <t xml:space="preserve">Варианты управления </t>
  </si>
  <si>
    <t>Эффективность по критериям</t>
  </si>
  <si>
    <t>Среднего выигрыша</t>
  </si>
  <si>
    <t>Лапласа</t>
  </si>
  <si>
    <t>Вальда</t>
  </si>
  <si>
    <t>Максимакса</t>
  </si>
  <si>
    <t>Сэвиджа</t>
  </si>
  <si>
    <t xml:space="preserve">Vitek VT-4278 </t>
  </si>
  <si>
    <t xml:space="preserve">National NK-MC10 </t>
  </si>
  <si>
    <t>Стоимость, руб.</t>
  </si>
  <si>
    <t>Стоимость электроэнергии, руб./(кВт*ч)</t>
  </si>
  <si>
    <t xml:space="preserve">Centek CT-1498 Ceramic </t>
  </si>
  <si>
    <t>Оптимальное значение</t>
  </si>
  <si>
    <t>Гурвица           (а = 0,7)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</si>
</sst>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4" xfId="0" applyFont="1" applyBorder="1" applyAlignment="1">
      <alignment horizontal="left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164" fontId="1" fillId="0" borderId="46" xfId="0" applyNumberFormat="1" applyFont="1" applyBorder="1" applyAlignment="1">
      <alignment horizontal="center" vertical="center" wrapText="1"/>
    </xf>
    <xf numFmtId="164" fontId="1" fillId="0" borderId="39" xfId="0" applyNumberFormat="1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0" xfId="0" applyFont="1" applyBorder="1" applyAlignment="1">
      <alignment horizontal="left" vertical="center" wrapText="1"/>
    </xf>
    <xf numFmtId="164" fontId="1" fillId="0" borderId="31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164" fontId="1" fillId="0" borderId="47" xfId="0" applyNumberFormat="1" applyFont="1" applyBorder="1" applyAlignment="1">
      <alignment horizontal="center" vertical="center"/>
    </xf>
    <xf numFmtId="164" fontId="1" fillId="0" borderId="40" xfId="0" applyNumberFormat="1" applyFont="1" applyBorder="1" applyAlignment="1">
      <alignment horizontal="center" vertical="center"/>
    </xf>
    <xf numFmtId="164" fontId="1" fillId="0" borderId="41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48" xfId="0" applyNumberFormat="1" applyFont="1" applyBorder="1" applyAlignment="1">
      <alignment horizontal="center" vertical="center" wrapText="1"/>
    </xf>
    <xf numFmtId="164" fontId="1" fillId="0" borderId="49" xfId="0" applyNumberFormat="1" applyFont="1" applyBorder="1" applyAlignment="1">
      <alignment horizontal="center" vertical="center" wrapText="1"/>
    </xf>
    <xf numFmtId="164" fontId="1" fillId="0" borderId="31" xfId="0" applyNumberFormat="1" applyFont="1" applyBorder="1" applyAlignment="1">
      <alignment horizontal="center" vertical="center" wrapText="1"/>
    </xf>
    <xf numFmtId="164" fontId="1" fillId="0" borderId="32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130" zoomScaleNormal="130" workbookViewId="0">
      <selection activeCell="C5" sqref="C5"/>
    </sheetView>
  </sheetViews>
  <sheetFormatPr defaultRowHeight="14.4" x14ac:dyDescent="0.3"/>
  <cols>
    <col min="1" max="1" width="26" customWidth="1"/>
    <col min="2" max="2" width="13.77734375" customWidth="1"/>
    <col min="3" max="3" width="13.88671875" customWidth="1"/>
    <col min="4" max="4" width="11.5546875" customWidth="1"/>
    <col min="5" max="5" width="11.109375" customWidth="1"/>
    <col min="6" max="6" width="12.21875" customWidth="1"/>
    <col min="7" max="7" width="12.33203125" customWidth="1"/>
    <col min="8" max="8" width="11.109375" customWidth="1"/>
  </cols>
  <sheetData>
    <row r="1" spans="1:8" ht="30" customHeight="1" thickBot="1" x14ac:dyDescent="0.35">
      <c r="A1" s="50"/>
      <c r="B1" s="52" t="s">
        <v>21</v>
      </c>
      <c r="C1" s="54" t="s">
        <v>8</v>
      </c>
      <c r="D1" s="56" t="s">
        <v>9</v>
      </c>
      <c r="E1" s="47" t="s">
        <v>7</v>
      </c>
      <c r="F1" s="48"/>
      <c r="G1" s="48"/>
      <c r="H1" s="49"/>
    </row>
    <row r="2" spans="1:8" ht="39.6" customHeight="1" thickBot="1" x14ac:dyDescent="0.35">
      <c r="A2" s="51"/>
      <c r="B2" s="53"/>
      <c r="C2" s="55"/>
      <c r="D2" s="57"/>
      <c r="E2" s="12" t="s">
        <v>3</v>
      </c>
      <c r="F2" s="12" t="s">
        <v>4</v>
      </c>
      <c r="G2" s="13" t="s">
        <v>5</v>
      </c>
      <c r="H2" s="14" t="s">
        <v>6</v>
      </c>
    </row>
    <row r="3" spans="1:8" ht="30" customHeight="1" x14ac:dyDescent="0.3">
      <c r="A3" s="15" t="s">
        <v>0</v>
      </c>
      <c r="B3" s="9">
        <v>4499</v>
      </c>
      <c r="C3" s="9">
        <v>860</v>
      </c>
      <c r="D3" s="9">
        <v>5</v>
      </c>
      <c r="E3" s="9">
        <v>15</v>
      </c>
      <c r="F3" s="9">
        <v>30</v>
      </c>
      <c r="G3" s="10">
        <v>60</v>
      </c>
      <c r="H3" s="11">
        <v>60</v>
      </c>
    </row>
    <row r="4" spans="1:8" ht="30" customHeight="1" x14ac:dyDescent="0.3">
      <c r="A4" s="16" t="s">
        <v>1</v>
      </c>
      <c r="B4" s="7">
        <v>4599</v>
      </c>
      <c r="C4" s="7">
        <v>900</v>
      </c>
      <c r="D4" s="7">
        <v>5</v>
      </c>
      <c r="E4" s="7">
        <v>30</v>
      </c>
      <c r="F4" s="7">
        <v>20</v>
      </c>
      <c r="G4" s="1">
        <v>45</v>
      </c>
      <c r="H4" s="4">
        <v>35</v>
      </c>
    </row>
    <row r="5" spans="1:8" ht="35.4" customHeight="1" thickBot="1" x14ac:dyDescent="0.35">
      <c r="A5" s="18" t="s">
        <v>2</v>
      </c>
      <c r="B5" s="27">
        <v>4299</v>
      </c>
      <c r="C5" s="27">
        <v>700</v>
      </c>
      <c r="D5" s="27">
        <v>5</v>
      </c>
      <c r="E5" s="8">
        <v>15</v>
      </c>
      <c r="F5" s="8">
        <v>30</v>
      </c>
      <c r="G5" s="5">
        <v>60</v>
      </c>
      <c r="H5" s="6">
        <v>60</v>
      </c>
    </row>
    <row r="6" spans="1:8" ht="30" customHeight="1" thickBot="1" x14ac:dyDescent="0.35">
      <c r="A6" s="23"/>
      <c r="B6" s="23"/>
      <c r="C6" s="23"/>
      <c r="D6" s="23"/>
      <c r="E6" s="23"/>
      <c r="F6" s="23"/>
      <c r="G6" s="23"/>
    </row>
    <row r="7" spans="1:8" ht="61.8" customHeight="1" thickBot="1" x14ac:dyDescent="0.35">
      <c r="A7" s="28" t="s">
        <v>22</v>
      </c>
      <c r="B7" s="22">
        <v>5.5</v>
      </c>
      <c r="C7" s="23"/>
      <c r="D7" s="23"/>
      <c r="E7" s="23"/>
      <c r="F7" s="23"/>
    </row>
    <row r="8" spans="1:8" ht="30" customHeight="1" x14ac:dyDescent="0.3"/>
    <row r="9" spans="1:8" ht="18" x14ac:dyDescent="0.3">
      <c r="A9" s="24"/>
      <c r="B9" s="23"/>
      <c r="G9" s="23"/>
    </row>
    <row r="10" spans="1:8" ht="18" x14ac:dyDescent="0.3">
      <c r="A10" s="24"/>
      <c r="B10" s="23"/>
      <c r="G10" s="23"/>
    </row>
    <row r="11" spans="1:8" ht="18" x14ac:dyDescent="0.3">
      <c r="A11" s="24"/>
      <c r="B11" s="23"/>
      <c r="G11" s="23"/>
    </row>
    <row r="12" spans="1:8" ht="18" x14ac:dyDescent="0.3">
      <c r="A12" s="24"/>
      <c r="B12" s="23"/>
      <c r="G12" s="23"/>
    </row>
    <row r="13" spans="1:8" ht="18" x14ac:dyDescent="0.3">
      <c r="A13" s="24"/>
      <c r="B13" s="23"/>
      <c r="C13" s="23"/>
      <c r="D13" s="23"/>
      <c r="E13" s="23"/>
      <c r="F13" s="23"/>
      <c r="G13" s="23"/>
    </row>
    <row r="14" spans="1:8" ht="18" x14ac:dyDescent="0.3">
      <c r="A14" s="24"/>
      <c r="B14" s="23"/>
      <c r="C14" s="23"/>
      <c r="D14" s="23"/>
      <c r="E14" s="23"/>
      <c r="F14" s="23"/>
      <c r="G14" s="23"/>
    </row>
  </sheetData>
  <mergeCells count="5">
    <mergeCell ref="E1:H1"/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2839-EDFE-4F0E-AF4D-AF405DB6AEF4}">
  <dimension ref="A1:E13"/>
  <sheetViews>
    <sheetView zoomScale="145" zoomScaleNormal="145" workbookViewId="0">
      <selection activeCell="G4" sqref="G4"/>
    </sheetView>
  </sheetViews>
  <sheetFormatPr defaultRowHeight="14.4" x14ac:dyDescent="0.3"/>
  <cols>
    <col min="1" max="1" width="24.6640625" customWidth="1"/>
    <col min="2" max="2" width="11.44140625" customWidth="1"/>
    <col min="3" max="3" width="12.5546875" customWidth="1"/>
    <col min="4" max="5" width="11.5546875" customWidth="1"/>
  </cols>
  <sheetData>
    <row r="1" spans="1:5" ht="42" customHeight="1" thickBot="1" x14ac:dyDescent="0.35">
      <c r="A1" s="50" t="s">
        <v>10</v>
      </c>
      <c r="B1" s="60" t="s">
        <v>11</v>
      </c>
      <c r="C1" s="61"/>
      <c r="D1" s="61"/>
      <c r="E1" s="62"/>
    </row>
    <row r="2" spans="1:5" ht="42" customHeight="1" x14ac:dyDescent="0.3">
      <c r="A2" s="58"/>
      <c r="B2" s="25" t="s">
        <v>3</v>
      </c>
      <c r="C2" s="2" t="s">
        <v>4</v>
      </c>
      <c r="D2" s="2" t="s">
        <v>5</v>
      </c>
      <c r="E2" s="3" t="s">
        <v>6</v>
      </c>
    </row>
    <row r="3" spans="1:5" ht="16.8" customHeight="1" thickBot="1" x14ac:dyDescent="0.35">
      <c r="A3" s="59"/>
      <c r="B3" s="29">
        <v>0.4</v>
      </c>
      <c r="C3" s="30">
        <v>0.2</v>
      </c>
      <c r="D3" s="30">
        <v>0.1</v>
      </c>
      <c r="E3" s="31">
        <v>0.3</v>
      </c>
    </row>
    <row r="4" spans="1:5" ht="18" x14ac:dyDescent="0.3">
      <c r="A4" s="15" t="s">
        <v>0</v>
      </c>
      <c r="B4" s="66">
        <f>(365*'Исходные данные'!$D3)/('Исходные данные'!$B3+('Исходные данные'!$C3/1000)*'Исходные данные'!$B$7*365*'Исходные данные'!E3/60)</f>
        <v>0.37013657025369567</v>
      </c>
      <c r="C4" s="67">
        <f>(365*'Исходные данные'!$D3)/('Исходные данные'!$B3+('Исходные данные'!$C3/1000)*'Исходные данные'!$B$7*365*'Исходные данные'!F3/60)</f>
        <v>0.34034379385423025</v>
      </c>
      <c r="D4" s="67">
        <f>(365*'Исходные данные'!$D3)/('Исходные данные'!$B3+('Исходные данные'!$C3/1000)*'Исходные данные'!$B$7*365*'Исходные данные'!G3/60)</f>
        <v>0.29315149908841931</v>
      </c>
      <c r="E4" s="68">
        <f>(365*'Исходные данные'!$D3)/('Исходные данные'!$B3+('Исходные данные'!$C3/1000)*'Исходные данные'!$B$7*365*'Исходные данные'!H3/60)</f>
        <v>0.29315149908841931</v>
      </c>
    </row>
    <row r="5" spans="1:5" ht="18" x14ac:dyDescent="0.3">
      <c r="A5" s="16" t="s">
        <v>1</v>
      </c>
      <c r="B5" s="69">
        <f>(365*'Исходные данные'!$D4)/('Исходные данные'!$B4+('Исходные данные'!$C4/1000)*'Исходные данные'!$B$7*365*'Исходные данные'!E4/60)</f>
        <v>0.33167495854063017</v>
      </c>
      <c r="C5" s="34">
        <f>(365*'Исходные данные'!$D4)/('Исходные данные'!$B4+('Исходные данные'!$C4/1000)*'Исходные данные'!$B$7*365*'Исходные данные'!F4/60)</f>
        <v>0.35087719298245612</v>
      </c>
      <c r="D5" s="34">
        <f>(365*'Исходные данные'!$D4)/('Исходные данные'!$B4+('Исходные данные'!$C4/1000)*'Исходные данные'!$B$7*365*'Исходные данные'!G4/60)</f>
        <v>0.3065134099616858</v>
      </c>
      <c r="E5" s="35">
        <f>(365*'Исходные данные'!$D4)/('Исходные данные'!$B4+('Исходные данные'!$C4/1000)*'Исходные данные'!$B$7*365*'Исходные данные'!H4/60)</f>
        <v>0.32284100080710249</v>
      </c>
    </row>
    <row r="6" spans="1:5" ht="36.6" thickBot="1" x14ac:dyDescent="0.35">
      <c r="A6" s="18" t="s">
        <v>2</v>
      </c>
      <c r="B6" s="70">
        <f>(365*'Исходные данные'!$D5)/('Исходные данные'!$B5+('Исходные данные'!$C5/1000)*'Исходные данные'!$B$7*365*'Исходные данные'!E5/60)</f>
        <v>0.39244674417041864</v>
      </c>
      <c r="C6" s="36">
        <f>(365*'Исходные данные'!$D5)/('Исходные данные'!$B5+('Исходные данные'!$C5/1000)*'Исходные данные'!$B$7*365*'Исходные данные'!F5/60)</f>
        <v>0.36488141354059933</v>
      </c>
      <c r="D6" s="36">
        <f>(365*'Исходные данные'!$D5)/('Исходные данные'!$B5+('Исходные данные'!$C5/1000)*'Исходные данные'!$B$7*365*'Исходные данные'!G5/60)</f>
        <v>0.31993688916159002</v>
      </c>
      <c r="E6" s="37">
        <f>(365*'Исходные данные'!$D5)/('Исходные данные'!$B5+('Исходные данные'!$C5/1000)*'Исходные данные'!$B$7*365*'Исходные данные'!H5/60)</f>
        <v>0.31993688916159002</v>
      </c>
    </row>
    <row r="8" spans="1:5" ht="18" x14ac:dyDescent="0.3">
      <c r="A8" s="38"/>
      <c r="B8" s="38"/>
      <c r="C8" s="38"/>
      <c r="D8" s="38"/>
      <c r="E8" s="38"/>
    </row>
    <row r="9" spans="1:5" ht="18" x14ac:dyDescent="0.3">
      <c r="A9" s="38"/>
      <c r="B9" s="23"/>
      <c r="C9" s="23"/>
      <c r="D9" s="23"/>
      <c r="E9" s="23"/>
    </row>
    <row r="10" spans="1:5" ht="18" x14ac:dyDescent="0.3">
      <c r="A10" s="38"/>
      <c r="B10" s="32"/>
      <c r="C10" s="32"/>
      <c r="D10" s="32"/>
      <c r="E10" s="32"/>
    </row>
    <row r="11" spans="1:5" ht="18" x14ac:dyDescent="0.3">
      <c r="A11" s="24"/>
      <c r="B11" s="23"/>
      <c r="C11" s="23"/>
      <c r="D11" s="23"/>
      <c r="E11" s="23"/>
    </row>
    <row r="12" spans="1:5" ht="18" x14ac:dyDescent="0.3">
      <c r="A12" s="24"/>
      <c r="B12" s="23"/>
      <c r="C12" s="23"/>
      <c r="D12" s="23"/>
      <c r="E12" s="23"/>
    </row>
    <row r="13" spans="1:5" ht="18" x14ac:dyDescent="0.3">
      <c r="A13" s="24"/>
      <c r="B13" s="23"/>
      <c r="C13" s="23"/>
      <c r="D13" s="23"/>
      <c r="E13" s="23"/>
    </row>
  </sheetData>
  <mergeCells count="2">
    <mergeCell ref="A1:A3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35D2-DBD2-4750-B52C-082DDEEAB0F4}">
  <dimension ref="A1:E5"/>
  <sheetViews>
    <sheetView zoomScale="145" zoomScaleNormal="145" workbookViewId="0">
      <selection activeCell="C4" sqref="C4"/>
    </sheetView>
  </sheetViews>
  <sheetFormatPr defaultRowHeight="14.4" x14ac:dyDescent="0.3"/>
  <cols>
    <col min="1" max="1" width="24.33203125" customWidth="1"/>
    <col min="2" max="2" width="11.21875" customWidth="1"/>
    <col min="3" max="3" width="12.77734375" customWidth="1"/>
    <col min="4" max="4" width="11.5546875" customWidth="1"/>
    <col min="5" max="5" width="11.6640625" customWidth="1"/>
  </cols>
  <sheetData>
    <row r="1" spans="1:5" ht="42.6" customHeight="1" thickBot="1" x14ac:dyDescent="0.35">
      <c r="A1" s="50" t="s">
        <v>12</v>
      </c>
      <c r="B1" s="47" t="s">
        <v>11</v>
      </c>
      <c r="C1" s="48"/>
      <c r="D1" s="48"/>
      <c r="E1" s="49"/>
    </row>
    <row r="2" spans="1:5" ht="36.6" thickBot="1" x14ac:dyDescent="0.35">
      <c r="A2" s="51"/>
      <c r="B2" s="12" t="s">
        <v>3</v>
      </c>
      <c r="C2" s="12" t="s">
        <v>4</v>
      </c>
      <c r="D2" s="13" t="s">
        <v>5</v>
      </c>
      <c r="E2" s="14" t="s">
        <v>6</v>
      </c>
    </row>
    <row r="3" spans="1:5" ht="18" x14ac:dyDescent="0.3">
      <c r="A3" s="15" t="s">
        <v>20</v>
      </c>
      <c r="B3" s="34">
        <f>MAX('Матрица эффективности'!B$4:B$6)-'Матрица эффективности'!B4</f>
        <v>2.2310173916722964E-2</v>
      </c>
      <c r="C3" s="34">
        <f>MAX('Матрица эффективности'!C$4:C$6)-'Матрица эффективности'!C4</f>
        <v>2.4537619686369083E-2</v>
      </c>
      <c r="D3" s="34">
        <f>MAX('Матрица эффективности'!D$4:D$6)-'Матрица эффективности'!D4</f>
        <v>2.6785390073170712E-2</v>
      </c>
      <c r="E3" s="35">
        <f>MAX('Матрица эффективности'!E$4:E$6)-'Матрица эффективности'!E4</f>
        <v>2.9689501718683176E-2</v>
      </c>
    </row>
    <row r="4" spans="1:5" ht="18" x14ac:dyDescent="0.3">
      <c r="A4" s="16" t="s">
        <v>19</v>
      </c>
      <c r="B4" s="34">
        <f>MAX('Матрица эффективности'!B$4:B$6)-'Матрица эффективности'!B5</f>
        <v>6.0771785629788466E-2</v>
      </c>
      <c r="C4" s="34">
        <f>MAX('Матрица эффективности'!C$4:C$6)-'Матрица эффективности'!C5</f>
        <v>1.400422055814321E-2</v>
      </c>
      <c r="D4" s="34">
        <f>MAX('Матрица эффективности'!D$4:D$6)-'Матрица эффективности'!D5</f>
        <v>1.342347919990422E-2</v>
      </c>
      <c r="E4" s="35">
        <f>MAX('Матрица эффективности'!E$4:E$6)-'Матрица эффективности'!E5</f>
        <v>0</v>
      </c>
    </row>
    <row r="5" spans="1:5" ht="36.6" thickBot="1" x14ac:dyDescent="0.35">
      <c r="A5" s="18" t="s">
        <v>23</v>
      </c>
      <c r="B5" s="36">
        <f>MAX('Матрица эффективности'!B$4:B$6)-'Матрица эффективности'!B6</f>
        <v>0</v>
      </c>
      <c r="C5" s="36">
        <f>MAX('Матрица эффективности'!C$4:C$6)-'Матрица эффективности'!C6</f>
        <v>0</v>
      </c>
      <c r="D5" s="36">
        <f>MAX('Матрица эффективности'!D$4:D$6)-'Матрица эффективности'!D6</f>
        <v>0</v>
      </c>
      <c r="E5" s="37">
        <f>MAX('Матрица эффективности'!E$4:E$6)-'Матрица эффективности'!E6</f>
        <v>2.9041116455124638E-3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0B08-751A-4234-B7BE-BBEC43032AC4}">
  <dimension ref="A1:G6"/>
  <sheetViews>
    <sheetView zoomScale="145" zoomScaleNormal="145" workbookViewId="0">
      <selection activeCell="E9" sqref="E9"/>
    </sheetView>
  </sheetViews>
  <sheetFormatPr defaultRowHeight="14.4" x14ac:dyDescent="0.3"/>
  <cols>
    <col min="1" max="1" width="28.33203125" customWidth="1"/>
    <col min="2" max="7" width="18.88671875" customWidth="1"/>
  </cols>
  <sheetData>
    <row r="1" spans="1:7" ht="18.600000000000001" thickBot="1" x14ac:dyDescent="0.35">
      <c r="A1" s="60" t="s">
        <v>12</v>
      </c>
      <c r="B1" s="63" t="s">
        <v>13</v>
      </c>
      <c r="C1" s="64"/>
      <c r="D1" s="64"/>
      <c r="E1" s="64"/>
      <c r="F1" s="64"/>
      <c r="G1" s="65"/>
    </row>
    <row r="2" spans="1:7" ht="36.6" thickBot="1" x14ac:dyDescent="0.35">
      <c r="A2" s="59"/>
      <c r="B2" s="17" t="s">
        <v>14</v>
      </c>
      <c r="C2" s="13" t="s">
        <v>15</v>
      </c>
      <c r="D2" s="13" t="s">
        <v>16</v>
      </c>
      <c r="E2" s="13" t="s">
        <v>17</v>
      </c>
      <c r="F2" s="13" t="s">
        <v>25</v>
      </c>
      <c r="G2" s="14" t="s">
        <v>18</v>
      </c>
    </row>
    <row r="3" spans="1:7" ht="18" x14ac:dyDescent="0.3">
      <c r="A3" s="26" t="s">
        <v>20</v>
      </c>
      <c r="B3" s="40">
        <f>'Матрица эффективности'!B$3*'Матрица эффективности'!B4+'Матрица эффективности'!C3*'Матрица эффективности'!C4+'Матрица эффективности'!D3*'Матрица эффективности'!D4+'Матрица эффективности'!E3*'Матрица эффективности'!E4</f>
        <v>0.33338398650769202</v>
      </c>
      <c r="C3" s="41">
        <f>(1/4)*(SUM('Матрица эффективности'!B4:E4))</f>
        <v>0.32419584057119111</v>
      </c>
      <c r="D3" s="41">
        <f>MIN('Матрица эффективности'!B4:E4)</f>
        <v>0.29315149908841931</v>
      </c>
      <c r="E3" s="41">
        <f>MAX('Матрица эффективности'!B4:E4)</f>
        <v>0.37013657025369567</v>
      </c>
      <c r="F3" s="41">
        <f>0.7*MAX('Матрица эффективности'!B4:E4)+(1-0.7)*MIN('Матрица эффективности'!B4:E4)</f>
        <v>0.34704104890411275</v>
      </c>
      <c r="G3" s="42">
        <f>MAX('Матрица потерь'!B3:E3)</f>
        <v>2.9689501718683176E-2</v>
      </c>
    </row>
    <row r="4" spans="1:7" ht="18" x14ac:dyDescent="0.3">
      <c r="A4" s="20" t="s">
        <v>19</v>
      </c>
      <c r="B4" s="40">
        <f>'Матрица эффективности'!B$3*'Матрица эффективности'!B5+'Матрица эффективности'!C4*'Матрица эффективности'!C5+'Матрица эффективности'!D4*'Матрица эффективности'!D5+'Матрица эффективности'!E4*'Матрица эффективности'!E5</f>
        <v>0.43658504742760318</v>
      </c>
      <c r="C4" s="41">
        <f>(1/4)*(SUM('Матрица эффективности'!B5:E5))</f>
        <v>0.32797664057296866</v>
      </c>
      <c r="D4" s="41">
        <f>MIN('Матрица эффективности'!B5:E5)</f>
        <v>0.3065134099616858</v>
      </c>
      <c r="E4" s="41">
        <f>MAX('Матрица эффективности'!B5:E5)</f>
        <v>0.35087719298245612</v>
      </c>
      <c r="F4" s="41">
        <f>0.7*MAX('Матрица эффективности'!B5:E5)+(1-0.7)*MIN('Матрица эффективности'!B5:E5)</f>
        <v>0.33756805807622503</v>
      </c>
      <c r="G4" s="42">
        <f>MAX('Матрица потерь'!B4:E4)</f>
        <v>6.0771785629788466E-2</v>
      </c>
    </row>
    <row r="5" spans="1:7" ht="18.600000000000001" thickBot="1" x14ac:dyDescent="0.35">
      <c r="A5" s="21" t="s">
        <v>23</v>
      </c>
      <c r="B5" s="43">
        <f>'Матрица эффективности'!B$3*'Матрица эффективности'!B6+'Матрица эффективности'!C5*'Матрица эффективности'!C6+'Матрица эффективности'!D5*'Матрица эффективности'!D6+'Матрица эффективности'!E5*'Матрица эффективности'!E6</f>
        <v>0.4863609561842554</v>
      </c>
      <c r="C5" s="44">
        <f>(1/4)*(SUM('Матрица эффективности'!B6:E6))</f>
        <v>0.34930048400854952</v>
      </c>
      <c r="D5" s="44">
        <f>MIN('Матрица эффективности'!B6:E6)</f>
        <v>0.31993688916159002</v>
      </c>
      <c r="E5" s="44">
        <f>MAX('Матрица эффективности'!B6:E6)</f>
        <v>0.39244674417041864</v>
      </c>
      <c r="F5" s="44">
        <f>0.7*MAX('Матрица эффективности'!B6:E6)+(1-0.7)*MIN('Матрица эффективности'!B6:E6)</f>
        <v>0.37069378766777006</v>
      </c>
      <c r="G5" s="45">
        <f>MAX('Матрица потерь'!B5:E5)</f>
        <v>2.9041116455124638E-3</v>
      </c>
    </row>
    <row r="6" spans="1:7" ht="36.6" thickBot="1" x14ac:dyDescent="0.35">
      <c r="A6" s="19" t="s">
        <v>24</v>
      </c>
      <c r="B6" s="39" t="s">
        <v>23</v>
      </c>
      <c r="C6" s="33" t="s">
        <v>23</v>
      </c>
      <c r="D6" s="33" t="s">
        <v>23</v>
      </c>
      <c r="E6" s="33" t="s">
        <v>23</v>
      </c>
      <c r="F6" s="33" t="s">
        <v>23</v>
      </c>
      <c r="G6" s="46" t="s">
        <v>23</v>
      </c>
    </row>
  </sheetData>
  <mergeCells count="2">
    <mergeCell ref="A1:A2"/>
    <mergeCell ref="B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Исходные данные</vt:lpstr>
      <vt:lpstr>Матрица эффективности</vt:lpstr>
      <vt:lpstr>Матрица потерь</vt:lpstr>
      <vt:lpstr>Результаты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SDS</cp:lastModifiedBy>
  <dcterms:created xsi:type="dcterms:W3CDTF">2015-06-05T18:17:20Z</dcterms:created>
  <dcterms:modified xsi:type="dcterms:W3CDTF">2022-10-19T05:37:20Z</dcterms:modified>
</cp:coreProperties>
</file>