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CLINTON\OneDrive\Documents\DORCUS\"/>
    </mc:Choice>
  </mc:AlternateContent>
  <xr:revisionPtr revIDLastSave="0" documentId="8_{D4055662-1859-4DD8-8DA9-4523351BEB9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Estimates-on-the-use-of-water-(" sheetId="1" r:id="rId1"/>
    <sheet name="Global 2020 Report" sheetId="2" r:id="rId2"/>
  </sheets>
  <calcPr calcId="191029"/>
  <pivotCaches>
    <pivotCache cacheId="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6" i="2" l="1"/>
  <c r="L26" i="2"/>
  <c r="K26" i="2"/>
  <c r="J26" i="2"/>
  <c r="I26" i="2"/>
  <c r="H26" i="2"/>
  <c r="G26" i="2"/>
  <c r="F26" i="2"/>
  <c r="E26" i="2"/>
  <c r="D26" i="2"/>
  <c r="C26" i="2"/>
  <c r="M25" i="2"/>
  <c r="M27" i="2" s="1"/>
  <c r="L25" i="2"/>
  <c r="L27" i="2" s="1"/>
  <c r="K25" i="2"/>
  <c r="K27" i="2" s="1"/>
  <c r="J25" i="2"/>
  <c r="J27" i="2" s="1"/>
  <c r="I25" i="2"/>
  <c r="I27" i="2" s="1"/>
  <c r="H25" i="2"/>
  <c r="H27" i="2" s="1"/>
  <c r="G25" i="2"/>
  <c r="G27" i="2" s="1"/>
  <c r="F25" i="2"/>
  <c r="F27" i="2" s="1"/>
  <c r="E25" i="2"/>
  <c r="E27" i="2" s="1"/>
  <c r="D25" i="2"/>
  <c r="D27" i="2" s="1"/>
  <c r="C25" i="2"/>
  <c r="C27" i="2" s="1"/>
  <c r="M24" i="2"/>
  <c r="L24" i="2"/>
  <c r="K24" i="2"/>
  <c r="J24" i="2"/>
  <c r="I24" i="2"/>
  <c r="H24" i="2"/>
  <c r="G24" i="2"/>
  <c r="F24" i="2"/>
  <c r="E24" i="2"/>
  <c r="D24" i="2"/>
  <c r="C24" i="2"/>
  <c r="M23" i="2"/>
  <c r="L23" i="2"/>
  <c r="K23" i="2"/>
  <c r="J23" i="2"/>
  <c r="I23" i="2"/>
  <c r="H23" i="2"/>
  <c r="G23" i="2"/>
  <c r="F23" i="2"/>
  <c r="E23" i="2"/>
  <c r="D23" i="2"/>
  <c r="C23" i="2"/>
  <c r="M22" i="2"/>
  <c r="L22" i="2"/>
  <c r="K22" i="2"/>
  <c r="J22" i="2"/>
  <c r="I22" i="2"/>
  <c r="H22" i="2"/>
  <c r="G22" i="2"/>
  <c r="F22" i="2"/>
  <c r="E22" i="2"/>
  <c r="D22" i="2"/>
  <c r="C22" i="2"/>
  <c r="M21" i="2"/>
  <c r="L21" i="2"/>
  <c r="K21" i="2"/>
  <c r="J21" i="2"/>
  <c r="I21" i="2"/>
  <c r="H21" i="2"/>
  <c r="G21" i="2"/>
  <c r="F21" i="2"/>
  <c r="E21" i="2"/>
  <c r="D21" i="2"/>
  <c r="C21" i="2"/>
  <c r="M20" i="2"/>
  <c r="L20" i="2"/>
  <c r="K20" i="2"/>
  <c r="J20" i="2"/>
  <c r="I20" i="2"/>
  <c r="H20" i="2"/>
  <c r="G20" i="2"/>
  <c r="F20" i="2"/>
  <c r="E20" i="2"/>
  <c r="D20" i="2"/>
  <c r="C20" i="2"/>
  <c r="M19" i="2"/>
  <c r="L19" i="2"/>
  <c r="K19" i="2"/>
  <c r="J19" i="2"/>
  <c r="I19" i="2"/>
  <c r="H19" i="2"/>
  <c r="G19" i="2"/>
  <c r="F19" i="2"/>
  <c r="E19" i="2"/>
  <c r="D19" i="2"/>
  <c r="C19" i="2"/>
  <c r="A7" i="2" a="1"/>
  <c r="A7" i="2" s="1"/>
  <c r="D4" i="2"/>
  <c r="B4" i="2"/>
  <c r="E4" i="2" s="1"/>
  <c r="W214" i="1"/>
  <c r="V214" i="1"/>
  <c r="U214" i="1"/>
  <c r="T214" i="1"/>
  <c r="X214" i="1" s="1"/>
  <c r="S214" i="1"/>
  <c r="R214" i="1"/>
  <c r="Q214" i="1"/>
  <c r="W213" i="1"/>
  <c r="V213" i="1"/>
  <c r="U213" i="1"/>
  <c r="T213" i="1"/>
  <c r="X213" i="1" s="1"/>
  <c r="R213" i="1"/>
  <c r="S213" i="1" s="1"/>
  <c r="Q213" i="1"/>
  <c r="W212" i="1"/>
  <c r="V212" i="1"/>
  <c r="U212" i="1"/>
  <c r="T212" i="1"/>
  <c r="X212" i="1" s="1"/>
  <c r="S212" i="1"/>
  <c r="R212" i="1"/>
  <c r="Q212" i="1"/>
  <c r="W211" i="1"/>
  <c r="V211" i="1"/>
  <c r="U211" i="1"/>
  <c r="T211" i="1"/>
  <c r="X211" i="1" s="1"/>
  <c r="R211" i="1"/>
  <c r="S211" i="1" s="1"/>
  <c r="Q211" i="1"/>
  <c r="W210" i="1"/>
  <c r="V210" i="1"/>
  <c r="U210" i="1"/>
  <c r="T210" i="1"/>
  <c r="X210" i="1" s="1"/>
  <c r="S210" i="1"/>
  <c r="R210" i="1"/>
  <c r="Q210" i="1"/>
  <c r="W209" i="1"/>
  <c r="V209" i="1"/>
  <c r="U209" i="1"/>
  <c r="T209" i="1"/>
  <c r="X209" i="1" s="1"/>
  <c r="R209" i="1"/>
  <c r="S209" i="1" s="1"/>
  <c r="Q209" i="1"/>
  <c r="W208" i="1"/>
  <c r="V208" i="1"/>
  <c r="U208" i="1"/>
  <c r="T208" i="1"/>
  <c r="X208" i="1" s="1"/>
  <c r="S208" i="1"/>
  <c r="R208" i="1"/>
  <c r="Q208" i="1"/>
  <c r="W207" i="1"/>
  <c r="V207" i="1"/>
  <c r="U207" i="1"/>
  <c r="T207" i="1"/>
  <c r="X207" i="1" s="1"/>
  <c r="R207" i="1"/>
  <c r="S207" i="1" s="1"/>
  <c r="Q207" i="1"/>
  <c r="W206" i="1"/>
  <c r="V206" i="1"/>
  <c r="U206" i="1"/>
  <c r="T206" i="1"/>
  <c r="X206" i="1" s="1"/>
  <c r="S206" i="1"/>
  <c r="R206" i="1"/>
  <c r="Q206" i="1"/>
  <c r="W205" i="1"/>
  <c r="V205" i="1"/>
  <c r="U205" i="1"/>
  <c r="T205" i="1"/>
  <c r="X205" i="1" s="1"/>
  <c r="R205" i="1"/>
  <c r="S205" i="1" s="1"/>
  <c r="Q205" i="1"/>
  <c r="W204" i="1"/>
  <c r="V204" i="1"/>
  <c r="U204" i="1"/>
  <c r="T204" i="1"/>
  <c r="X204" i="1" s="1"/>
  <c r="S204" i="1"/>
  <c r="R204" i="1"/>
  <c r="Q204" i="1"/>
  <c r="W203" i="1"/>
  <c r="V203" i="1"/>
  <c r="U203" i="1"/>
  <c r="T203" i="1"/>
  <c r="X203" i="1" s="1"/>
  <c r="R203" i="1"/>
  <c r="S203" i="1" s="1"/>
  <c r="Q203" i="1"/>
  <c r="W202" i="1"/>
  <c r="V202" i="1"/>
  <c r="U202" i="1"/>
  <c r="T202" i="1"/>
  <c r="X202" i="1" s="1"/>
  <c r="S202" i="1"/>
  <c r="R202" i="1"/>
  <c r="Q202" i="1"/>
  <c r="W201" i="1"/>
  <c r="V201" i="1"/>
  <c r="U201" i="1"/>
  <c r="T201" i="1"/>
  <c r="X201" i="1" s="1"/>
  <c r="R201" i="1"/>
  <c r="S201" i="1" s="1"/>
  <c r="Q201" i="1"/>
  <c r="W200" i="1"/>
  <c r="V200" i="1"/>
  <c r="U200" i="1"/>
  <c r="T200" i="1"/>
  <c r="X200" i="1" s="1"/>
  <c r="S200" i="1"/>
  <c r="R200" i="1"/>
  <c r="Q200" i="1"/>
  <c r="W199" i="1"/>
  <c r="V199" i="1"/>
  <c r="U199" i="1"/>
  <c r="T199" i="1"/>
  <c r="X199" i="1" s="1"/>
  <c r="R199" i="1"/>
  <c r="S199" i="1" s="1"/>
  <c r="Q199" i="1"/>
  <c r="W198" i="1"/>
  <c r="V198" i="1"/>
  <c r="U198" i="1"/>
  <c r="T198" i="1"/>
  <c r="X198" i="1" s="1"/>
  <c r="S198" i="1"/>
  <c r="R198" i="1"/>
  <c r="Q198" i="1"/>
  <c r="W197" i="1"/>
  <c r="V197" i="1"/>
  <c r="U197" i="1"/>
  <c r="T197" i="1"/>
  <c r="X197" i="1" s="1"/>
  <c r="R197" i="1"/>
  <c r="S197" i="1" s="1"/>
  <c r="Q197" i="1"/>
  <c r="W196" i="1"/>
  <c r="V196" i="1"/>
  <c r="U196" i="1"/>
  <c r="T196" i="1"/>
  <c r="X196" i="1" s="1"/>
  <c r="S196" i="1"/>
  <c r="R196" i="1"/>
  <c r="Q196" i="1"/>
  <c r="W195" i="1"/>
  <c r="V195" i="1"/>
  <c r="U195" i="1"/>
  <c r="T195" i="1"/>
  <c r="X195" i="1" s="1"/>
  <c r="R195" i="1"/>
  <c r="S195" i="1" s="1"/>
  <c r="Q195" i="1"/>
  <c r="W194" i="1"/>
  <c r="V194" i="1"/>
  <c r="U194" i="1"/>
  <c r="T194" i="1"/>
  <c r="X194" i="1" s="1"/>
  <c r="S194" i="1"/>
  <c r="R194" i="1"/>
  <c r="Q194" i="1"/>
  <c r="W193" i="1"/>
  <c r="V193" i="1"/>
  <c r="U193" i="1"/>
  <c r="T193" i="1"/>
  <c r="X193" i="1" s="1"/>
  <c r="R193" i="1"/>
  <c r="S193" i="1" s="1"/>
  <c r="Q193" i="1"/>
  <c r="W192" i="1"/>
  <c r="V192" i="1"/>
  <c r="U192" i="1"/>
  <c r="T192" i="1"/>
  <c r="X192" i="1" s="1"/>
  <c r="S192" i="1"/>
  <c r="R192" i="1"/>
  <c r="Q192" i="1"/>
  <c r="W191" i="1"/>
  <c r="V191" i="1"/>
  <c r="U191" i="1"/>
  <c r="T191" i="1"/>
  <c r="X191" i="1" s="1"/>
  <c r="R191" i="1"/>
  <c r="S191" i="1" s="1"/>
  <c r="Q191" i="1"/>
  <c r="W190" i="1"/>
  <c r="V190" i="1"/>
  <c r="U190" i="1"/>
  <c r="T190" i="1"/>
  <c r="X190" i="1" s="1"/>
  <c r="S190" i="1"/>
  <c r="R190" i="1"/>
  <c r="Q190" i="1"/>
  <c r="W189" i="1"/>
  <c r="V189" i="1"/>
  <c r="U189" i="1"/>
  <c r="T189" i="1"/>
  <c r="X189" i="1" s="1"/>
  <c r="R189" i="1"/>
  <c r="S189" i="1" s="1"/>
  <c r="Q189" i="1"/>
  <c r="W188" i="1"/>
  <c r="V188" i="1"/>
  <c r="U188" i="1"/>
  <c r="T188" i="1"/>
  <c r="X188" i="1" s="1"/>
  <c r="S188" i="1"/>
  <c r="R188" i="1"/>
  <c r="Q188" i="1"/>
  <c r="W187" i="1"/>
  <c r="V187" i="1"/>
  <c r="U187" i="1"/>
  <c r="T187" i="1"/>
  <c r="X187" i="1" s="1"/>
  <c r="R187" i="1"/>
  <c r="S187" i="1" s="1"/>
  <c r="Q187" i="1"/>
  <c r="W186" i="1"/>
  <c r="V186" i="1"/>
  <c r="U186" i="1"/>
  <c r="T186" i="1"/>
  <c r="X186" i="1" s="1"/>
  <c r="S186" i="1"/>
  <c r="R186" i="1"/>
  <c r="Q186" i="1"/>
  <c r="W185" i="1"/>
  <c r="V185" i="1"/>
  <c r="U185" i="1"/>
  <c r="T185" i="1"/>
  <c r="X185" i="1" s="1"/>
  <c r="R185" i="1"/>
  <c r="S185" i="1" s="1"/>
  <c r="Q185" i="1"/>
  <c r="W184" i="1"/>
  <c r="V184" i="1"/>
  <c r="U184" i="1"/>
  <c r="T184" i="1"/>
  <c r="X184" i="1" s="1"/>
  <c r="S184" i="1"/>
  <c r="R184" i="1"/>
  <c r="Q184" i="1"/>
  <c r="W183" i="1"/>
  <c r="U183" i="1"/>
  <c r="T183" i="1"/>
  <c r="X183" i="1" s="1"/>
  <c r="R183" i="1"/>
  <c r="S183" i="1" s="1"/>
  <c r="Q183" i="1"/>
  <c r="W182" i="1"/>
  <c r="V182" i="1"/>
  <c r="U182" i="1"/>
  <c r="T182" i="1"/>
  <c r="X182" i="1" s="1"/>
  <c r="R182" i="1"/>
  <c r="S182" i="1" s="1"/>
  <c r="Q182" i="1"/>
  <c r="W181" i="1"/>
  <c r="V181" i="1"/>
  <c r="U181" i="1"/>
  <c r="T181" i="1"/>
  <c r="X181" i="1" s="1"/>
  <c r="R181" i="1"/>
  <c r="S181" i="1" s="1"/>
  <c r="Q181" i="1"/>
  <c r="W180" i="1"/>
  <c r="V180" i="1"/>
  <c r="U180" i="1"/>
  <c r="T180" i="1"/>
  <c r="X180" i="1" s="1"/>
  <c r="R180" i="1"/>
  <c r="S180" i="1" s="1"/>
  <c r="Q180" i="1"/>
  <c r="W179" i="1"/>
  <c r="V179" i="1"/>
  <c r="U179" i="1"/>
  <c r="T179" i="1"/>
  <c r="X179" i="1" s="1"/>
  <c r="R179" i="1"/>
  <c r="S179" i="1" s="1"/>
  <c r="Q179" i="1"/>
  <c r="W178" i="1"/>
  <c r="V178" i="1"/>
  <c r="U178" i="1"/>
  <c r="T178" i="1"/>
  <c r="X178" i="1" s="1"/>
  <c r="R178" i="1"/>
  <c r="S178" i="1" s="1"/>
  <c r="Q178" i="1"/>
  <c r="W177" i="1"/>
  <c r="V177" i="1"/>
  <c r="U177" i="1"/>
  <c r="T177" i="1"/>
  <c r="X177" i="1" s="1"/>
  <c r="R177" i="1"/>
  <c r="S177" i="1" s="1"/>
  <c r="Q177" i="1"/>
  <c r="W176" i="1"/>
  <c r="V176" i="1"/>
  <c r="U176" i="1"/>
  <c r="T176" i="1"/>
  <c r="X176" i="1" s="1"/>
  <c r="R176" i="1"/>
  <c r="S176" i="1" s="1"/>
  <c r="Q176" i="1"/>
  <c r="W175" i="1"/>
  <c r="V175" i="1"/>
  <c r="U175" i="1"/>
  <c r="T175" i="1"/>
  <c r="X175" i="1" s="1"/>
  <c r="R175" i="1"/>
  <c r="S175" i="1" s="1"/>
  <c r="Q175" i="1"/>
  <c r="W174" i="1"/>
  <c r="V174" i="1"/>
  <c r="U174" i="1"/>
  <c r="T174" i="1"/>
  <c r="X174" i="1" s="1"/>
  <c r="R174" i="1"/>
  <c r="S174" i="1" s="1"/>
  <c r="Q174" i="1"/>
  <c r="W173" i="1"/>
  <c r="V173" i="1"/>
  <c r="U173" i="1"/>
  <c r="T173" i="1"/>
  <c r="X173" i="1" s="1"/>
  <c r="R173" i="1"/>
  <c r="S173" i="1" s="1"/>
  <c r="Q173" i="1"/>
  <c r="W172" i="1"/>
  <c r="V172" i="1"/>
  <c r="U172" i="1"/>
  <c r="T172" i="1"/>
  <c r="X172" i="1" s="1"/>
  <c r="R172" i="1"/>
  <c r="S172" i="1" s="1"/>
  <c r="Q172" i="1"/>
  <c r="W171" i="1"/>
  <c r="V171" i="1"/>
  <c r="U171" i="1"/>
  <c r="T171" i="1"/>
  <c r="X171" i="1" s="1"/>
  <c r="R171" i="1"/>
  <c r="S171" i="1" s="1"/>
  <c r="Q171" i="1"/>
  <c r="W170" i="1"/>
  <c r="V170" i="1"/>
  <c r="U170" i="1"/>
  <c r="T170" i="1"/>
  <c r="X170" i="1" s="1"/>
  <c r="R170" i="1"/>
  <c r="S170" i="1" s="1"/>
  <c r="Q170" i="1"/>
  <c r="W169" i="1"/>
  <c r="V169" i="1"/>
  <c r="U169" i="1"/>
  <c r="T169" i="1"/>
  <c r="X169" i="1" s="1"/>
  <c r="R169" i="1"/>
  <c r="S169" i="1" s="1"/>
  <c r="Q169" i="1"/>
  <c r="W168" i="1"/>
  <c r="V168" i="1"/>
  <c r="U168" i="1"/>
  <c r="T168" i="1"/>
  <c r="X168" i="1" s="1"/>
  <c r="R168" i="1"/>
  <c r="S168" i="1" s="1"/>
  <c r="Q168" i="1"/>
  <c r="W167" i="1"/>
  <c r="V167" i="1"/>
  <c r="U167" i="1"/>
  <c r="T167" i="1"/>
  <c r="X167" i="1" s="1"/>
  <c r="R167" i="1"/>
  <c r="S167" i="1" s="1"/>
  <c r="Q167" i="1"/>
  <c r="W166" i="1"/>
  <c r="V166" i="1"/>
  <c r="U166" i="1"/>
  <c r="T166" i="1"/>
  <c r="X166" i="1" s="1"/>
  <c r="R166" i="1"/>
  <c r="S166" i="1" s="1"/>
  <c r="Q166" i="1"/>
  <c r="W165" i="1"/>
  <c r="V165" i="1"/>
  <c r="U165" i="1"/>
  <c r="T165" i="1"/>
  <c r="X165" i="1" s="1"/>
  <c r="R165" i="1"/>
  <c r="S165" i="1" s="1"/>
  <c r="Q165" i="1"/>
  <c r="W164" i="1"/>
  <c r="V164" i="1"/>
  <c r="U164" i="1"/>
  <c r="T164" i="1"/>
  <c r="X164" i="1" s="1"/>
  <c r="R164" i="1"/>
  <c r="S164" i="1" s="1"/>
  <c r="Q164" i="1"/>
  <c r="W163" i="1"/>
  <c r="V163" i="1"/>
  <c r="U163" i="1"/>
  <c r="T163" i="1"/>
  <c r="X163" i="1" s="1"/>
  <c r="R163" i="1"/>
  <c r="S163" i="1" s="1"/>
  <c r="Q163" i="1"/>
  <c r="W162" i="1"/>
  <c r="V162" i="1"/>
  <c r="U162" i="1"/>
  <c r="T162" i="1"/>
  <c r="X162" i="1" s="1"/>
  <c r="R162" i="1"/>
  <c r="S162" i="1" s="1"/>
  <c r="Q162" i="1"/>
  <c r="W161" i="1"/>
  <c r="V161" i="1"/>
  <c r="U161" i="1"/>
  <c r="T161" i="1"/>
  <c r="X161" i="1" s="1"/>
  <c r="R161" i="1"/>
  <c r="S161" i="1" s="1"/>
  <c r="Q161" i="1"/>
  <c r="W160" i="1"/>
  <c r="V160" i="1"/>
  <c r="U160" i="1"/>
  <c r="T160" i="1"/>
  <c r="X160" i="1" s="1"/>
  <c r="R160" i="1"/>
  <c r="S160" i="1" s="1"/>
  <c r="Q160" i="1"/>
  <c r="W159" i="1"/>
  <c r="V159" i="1"/>
  <c r="U159" i="1"/>
  <c r="T159" i="1"/>
  <c r="X159" i="1" s="1"/>
  <c r="R159" i="1"/>
  <c r="S159" i="1" s="1"/>
  <c r="Q159" i="1"/>
  <c r="W158" i="1"/>
  <c r="V158" i="1"/>
  <c r="U158" i="1"/>
  <c r="T158" i="1"/>
  <c r="X158" i="1" s="1"/>
  <c r="R158" i="1"/>
  <c r="S158" i="1" s="1"/>
  <c r="Q158" i="1"/>
  <c r="W157" i="1"/>
  <c r="V157" i="1"/>
  <c r="U157" i="1"/>
  <c r="T157" i="1"/>
  <c r="X157" i="1" s="1"/>
  <c r="R157" i="1"/>
  <c r="S157" i="1" s="1"/>
  <c r="Q157" i="1"/>
  <c r="W156" i="1"/>
  <c r="V156" i="1"/>
  <c r="U156" i="1"/>
  <c r="T156" i="1"/>
  <c r="X156" i="1" s="1"/>
  <c r="R156" i="1"/>
  <c r="S156" i="1" s="1"/>
  <c r="Q156" i="1"/>
  <c r="W155" i="1"/>
  <c r="V155" i="1"/>
  <c r="U155" i="1"/>
  <c r="T155" i="1"/>
  <c r="X155" i="1" s="1"/>
  <c r="R155" i="1"/>
  <c r="S155" i="1" s="1"/>
  <c r="Q155" i="1"/>
  <c r="W154" i="1"/>
  <c r="V154" i="1"/>
  <c r="U154" i="1"/>
  <c r="T154" i="1"/>
  <c r="X154" i="1" s="1"/>
  <c r="R154" i="1"/>
  <c r="S154" i="1" s="1"/>
  <c r="Q154" i="1"/>
  <c r="W153" i="1"/>
  <c r="V153" i="1"/>
  <c r="U153" i="1"/>
  <c r="T153" i="1"/>
  <c r="X153" i="1" s="1"/>
  <c r="R153" i="1"/>
  <c r="S153" i="1" s="1"/>
  <c r="Q153" i="1"/>
  <c r="W152" i="1"/>
  <c r="V152" i="1"/>
  <c r="U152" i="1"/>
  <c r="T152" i="1"/>
  <c r="X152" i="1" s="1"/>
  <c r="R152" i="1"/>
  <c r="S152" i="1" s="1"/>
  <c r="Q152" i="1"/>
  <c r="W151" i="1"/>
  <c r="V151" i="1"/>
  <c r="U151" i="1"/>
  <c r="T151" i="1"/>
  <c r="X151" i="1" s="1"/>
  <c r="R151" i="1"/>
  <c r="S151" i="1" s="1"/>
  <c r="Q151" i="1"/>
  <c r="W150" i="1"/>
  <c r="V150" i="1"/>
  <c r="U150" i="1"/>
  <c r="T150" i="1"/>
  <c r="X150" i="1" s="1"/>
  <c r="R150" i="1"/>
  <c r="S150" i="1" s="1"/>
  <c r="Q150" i="1"/>
  <c r="W149" i="1"/>
  <c r="V149" i="1"/>
  <c r="U149" i="1"/>
  <c r="T149" i="1"/>
  <c r="X149" i="1" s="1"/>
  <c r="R149" i="1"/>
  <c r="S149" i="1" s="1"/>
  <c r="Q149" i="1"/>
  <c r="W148" i="1"/>
  <c r="V148" i="1"/>
  <c r="U148" i="1"/>
  <c r="T148" i="1"/>
  <c r="X148" i="1" s="1"/>
  <c r="R148" i="1"/>
  <c r="S148" i="1" s="1"/>
  <c r="Q148" i="1"/>
  <c r="W147" i="1"/>
  <c r="V147" i="1"/>
  <c r="U147" i="1"/>
  <c r="T147" i="1"/>
  <c r="X147" i="1" s="1"/>
  <c r="R147" i="1"/>
  <c r="S147" i="1" s="1"/>
  <c r="Q147" i="1"/>
  <c r="W146" i="1"/>
  <c r="V146" i="1"/>
  <c r="U146" i="1"/>
  <c r="T146" i="1"/>
  <c r="X146" i="1" s="1"/>
  <c r="R146" i="1"/>
  <c r="S146" i="1" s="1"/>
  <c r="Q146" i="1"/>
  <c r="W145" i="1"/>
  <c r="V145" i="1"/>
  <c r="U145" i="1"/>
  <c r="T145" i="1"/>
  <c r="X145" i="1" s="1"/>
  <c r="R145" i="1"/>
  <c r="S145" i="1" s="1"/>
  <c r="Q145" i="1"/>
  <c r="W144" i="1"/>
  <c r="V144" i="1"/>
  <c r="U144" i="1"/>
  <c r="T144" i="1"/>
  <c r="X144" i="1" s="1"/>
  <c r="R144" i="1"/>
  <c r="S144" i="1" s="1"/>
  <c r="Q144" i="1"/>
  <c r="W143" i="1"/>
  <c r="V143" i="1"/>
  <c r="U143" i="1"/>
  <c r="T143" i="1"/>
  <c r="X143" i="1" s="1"/>
  <c r="R143" i="1"/>
  <c r="S143" i="1" s="1"/>
  <c r="Q143" i="1"/>
  <c r="W142" i="1"/>
  <c r="V142" i="1"/>
  <c r="U142" i="1"/>
  <c r="T142" i="1"/>
  <c r="X142" i="1" s="1"/>
  <c r="R142" i="1"/>
  <c r="S142" i="1" s="1"/>
  <c r="Q142" i="1"/>
  <c r="W141" i="1"/>
  <c r="V141" i="1"/>
  <c r="U141" i="1"/>
  <c r="T141" i="1"/>
  <c r="X141" i="1" s="1"/>
  <c r="R141" i="1"/>
  <c r="S141" i="1" s="1"/>
  <c r="Q141" i="1"/>
  <c r="W140" i="1"/>
  <c r="V140" i="1"/>
  <c r="U140" i="1"/>
  <c r="T140" i="1"/>
  <c r="X140" i="1" s="1"/>
  <c r="R140" i="1"/>
  <c r="S140" i="1" s="1"/>
  <c r="Q140" i="1"/>
  <c r="W139" i="1"/>
  <c r="V139" i="1"/>
  <c r="U139" i="1"/>
  <c r="T139" i="1"/>
  <c r="X139" i="1" s="1"/>
  <c r="R139" i="1"/>
  <c r="S139" i="1" s="1"/>
  <c r="Q139" i="1"/>
  <c r="W138" i="1"/>
  <c r="V138" i="1"/>
  <c r="U138" i="1"/>
  <c r="T138" i="1"/>
  <c r="X138" i="1" s="1"/>
  <c r="R138" i="1"/>
  <c r="S138" i="1" s="1"/>
  <c r="Q138" i="1"/>
  <c r="W137" i="1"/>
  <c r="V137" i="1"/>
  <c r="U137" i="1"/>
  <c r="T137" i="1"/>
  <c r="X137" i="1" s="1"/>
  <c r="R137" i="1"/>
  <c r="S137" i="1" s="1"/>
  <c r="Q137" i="1"/>
  <c r="W136" i="1"/>
  <c r="V136" i="1"/>
  <c r="U136" i="1"/>
  <c r="T136" i="1"/>
  <c r="X136" i="1" s="1"/>
  <c r="R136" i="1"/>
  <c r="S136" i="1" s="1"/>
  <c r="Q136" i="1"/>
  <c r="W135" i="1"/>
  <c r="V135" i="1"/>
  <c r="U135" i="1"/>
  <c r="T135" i="1"/>
  <c r="X135" i="1" s="1"/>
  <c r="S135" i="1"/>
  <c r="R135" i="1"/>
  <c r="Q135" i="1"/>
  <c r="W134" i="1"/>
  <c r="V134" i="1"/>
  <c r="U134" i="1"/>
  <c r="T134" i="1"/>
  <c r="X134" i="1" s="1"/>
  <c r="S134" i="1"/>
  <c r="R134" i="1"/>
  <c r="Q134" i="1"/>
  <c r="W133" i="1"/>
  <c r="V133" i="1"/>
  <c r="U133" i="1"/>
  <c r="T133" i="1"/>
  <c r="X133" i="1" s="1"/>
  <c r="S133" i="1"/>
  <c r="R133" i="1"/>
  <c r="Q133" i="1"/>
  <c r="W132" i="1"/>
  <c r="V132" i="1"/>
  <c r="U132" i="1"/>
  <c r="T132" i="1"/>
  <c r="X132" i="1" s="1"/>
  <c r="S132" i="1"/>
  <c r="R132" i="1"/>
  <c r="Q132" i="1"/>
  <c r="W131" i="1"/>
  <c r="V131" i="1"/>
  <c r="U131" i="1"/>
  <c r="T131" i="1"/>
  <c r="X131" i="1" s="1"/>
  <c r="S131" i="1"/>
  <c r="R131" i="1"/>
  <c r="Q131" i="1"/>
  <c r="W130" i="1"/>
  <c r="V130" i="1"/>
  <c r="U130" i="1"/>
  <c r="T130" i="1"/>
  <c r="X130" i="1" s="1"/>
  <c r="S130" i="1"/>
  <c r="R130" i="1"/>
  <c r="Q130" i="1"/>
  <c r="W129" i="1"/>
  <c r="V129" i="1"/>
  <c r="U129" i="1"/>
  <c r="T129" i="1"/>
  <c r="X129" i="1" s="1"/>
  <c r="S129" i="1"/>
  <c r="R129" i="1"/>
  <c r="Q129" i="1"/>
  <c r="W128" i="1"/>
  <c r="V128" i="1"/>
  <c r="U128" i="1"/>
  <c r="T128" i="1"/>
  <c r="X128" i="1" s="1"/>
  <c r="S128" i="1"/>
  <c r="R128" i="1"/>
  <c r="Q128" i="1"/>
  <c r="W127" i="1"/>
  <c r="V127" i="1"/>
  <c r="U127" i="1"/>
  <c r="T127" i="1"/>
  <c r="X127" i="1" s="1"/>
  <c r="S127" i="1"/>
  <c r="R127" i="1"/>
  <c r="Q127" i="1"/>
  <c r="W126" i="1"/>
  <c r="V126" i="1"/>
  <c r="U126" i="1"/>
  <c r="T126" i="1"/>
  <c r="X126" i="1" s="1"/>
  <c r="S126" i="1"/>
  <c r="R126" i="1"/>
  <c r="Q126" i="1"/>
  <c r="W125" i="1"/>
  <c r="V125" i="1"/>
  <c r="U125" i="1"/>
  <c r="T125" i="1"/>
  <c r="X125" i="1" s="1"/>
  <c r="S125" i="1"/>
  <c r="R125" i="1"/>
  <c r="Q125" i="1"/>
  <c r="W124" i="1"/>
  <c r="V124" i="1"/>
  <c r="U124" i="1"/>
  <c r="T124" i="1"/>
  <c r="X124" i="1" s="1"/>
  <c r="S124" i="1"/>
  <c r="R124" i="1"/>
  <c r="Q124" i="1"/>
  <c r="W123" i="1"/>
  <c r="V123" i="1"/>
  <c r="U123" i="1"/>
  <c r="T123" i="1"/>
  <c r="X123" i="1" s="1"/>
  <c r="S123" i="1"/>
  <c r="R123" i="1"/>
  <c r="Q123" i="1"/>
  <c r="W122" i="1"/>
  <c r="V122" i="1"/>
  <c r="U122" i="1"/>
  <c r="T122" i="1"/>
  <c r="X122" i="1" s="1"/>
  <c r="S122" i="1"/>
  <c r="R122" i="1"/>
  <c r="Q122" i="1"/>
  <c r="W121" i="1"/>
  <c r="V121" i="1"/>
  <c r="U121" i="1"/>
  <c r="T121" i="1"/>
  <c r="X121" i="1" s="1"/>
  <c r="S121" i="1"/>
  <c r="R121" i="1"/>
  <c r="Q121" i="1"/>
  <c r="W120" i="1"/>
  <c r="V120" i="1"/>
  <c r="U120" i="1"/>
  <c r="T120" i="1"/>
  <c r="X120" i="1" s="1"/>
  <c r="S120" i="1"/>
  <c r="R120" i="1"/>
  <c r="Q120" i="1"/>
  <c r="W119" i="1"/>
  <c r="V119" i="1"/>
  <c r="U119" i="1"/>
  <c r="T119" i="1"/>
  <c r="X119" i="1" s="1"/>
  <c r="S119" i="1"/>
  <c r="R119" i="1"/>
  <c r="Q119" i="1"/>
  <c r="W118" i="1"/>
  <c r="V118" i="1"/>
  <c r="U118" i="1"/>
  <c r="T118" i="1"/>
  <c r="X118" i="1" s="1"/>
  <c r="S118" i="1"/>
  <c r="R118" i="1"/>
  <c r="Q118" i="1"/>
  <c r="W117" i="1"/>
  <c r="V117" i="1"/>
  <c r="U117" i="1"/>
  <c r="T117" i="1"/>
  <c r="X117" i="1" s="1"/>
  <c r="S117" i="1"/>
  <c r="R117" i="1"/>
  <c r="Q117" i="1"/>
  <c r="W116" i="1"/>
  <c r="V116" i="1"/>
  <c r="U116" i="1"/>
  <c r="T116" i="1"/>
  <c r="X116" i="1" s="1"/>
  <c r="S116" i="1"/>
  <c r="R116" i="1"/>
  <c r="Q116" i="1"/>
  <c r="W115" i="1"/>
  <c r="V115" i="1"/>
  <c r="U115" i="1"/>
  <c r="T115" i="1"/>
  <c r="X115" i="1" s="1"/>
  <c r="S115" i="1"/>
  <c r="R115" i="1"/>
  <c r="Q115" i="1"/>
  <c r="W114" i="1"/>
  <c r="V114" i="1"/>
  <c r="U114" i="1"/>
  <c r="T114" i="1"/>
  <c r="X114" i="1" s="1"/>
  <c r="S114" i="1"/>
  <c r="R114" i="1"/>
  <c r="Q114" i="1"/>
  <c r="W113" i="1"/>
  <c r="V113" i="1"/>
  <c r="U113" i="1"/>
  <c r="T113" i="1"/>
  <c r="X113" i="1" s="1"/>
  <c r="S113" i="1"/>
  <c r="R113" i="1"/>
  <c r="Q113" i="1"/>
  <c r="W112" i="1"/>
  <c r="V112" i="1"/>
  <c r="U112" i="1"/>
  <c r="T112" i="1"/>
  <c r="X112" i="1" s="1"/>
  <c r="S112" i="1"/>
  <c r="R112" i="1"/>
  <c r="Q112" i="1"/>
  <c r="W111" i="1"/>
  <c r="V111" i="1"/>
  <c r="U111" i="1"/>
  <c r="T111" i="1"/>
  <c r="X111" i="1" s="1"/>
  <c r="S111" i="1"/>
  <c r="R111" i="1"/>
  <c r="Q111" i="1"/>
  <c r="W110" i="1"/>
  <c r="V110" i="1"/>
  <c r="U110" i="1"/>
  <c r="T110" i="1"/>
  <c r="X110" i="1" s="1"/>
  <c r="S110" i="1"/>
  <c r="R110" i="1"/>
  <c r="Q110" i="1"/>
  <c r="W109" i="1"/>
  <c r="V109" i="1"/>
  <c r="U109" i="1"/>
  <c r="T109" i="1"/>
  <c r="X109" i="1" s="1"/>
  <c r="S109" i="1"/>
  <c r="R109" i="1"/>
  <c r="Q109" i="1"/>
  <c r="W108" i="1"/>
  <c r="V108" i="1"/>
  <c r="U108" i="1"/>
  <c r="T108" i="1"/>
  <c r="X108" i="1" s="1"/>
  <c r="S108" i="1"/>
  <c r="R108" i="1"/>
  <c r="Q108" i="1"/>
  <c r="W107" i="1"/>
  <c r="V107" i="1"/>
  <c r="U107" i="1"/>
  <c r="T107" i="1"/>
  <c r="X107" i="1" s="1"/>
  <c r="S107" i="1"/>
  <c r="R107" i="1"/>
  <c r="Q107" i="1"/>
  <c r="W106" i="1"/>
  <c r="V106" i="1"/>
  <c r="U106" i="1"/>
  <c r="T106" i="1"/>
  <c r="X106" i="1" s="1"/>
  <c r="S106" i="1"/>
  <c r="R106" i="1"/>
  <c r="Q106" i="1"/>
  <c r="W105" i="1"/>
  <c r="V105" i="1"/>
  <c r="U105" i="1"/>
  <c r="T105" i="1"/>
  <c r="X105" i="1" s="1"/>
  <c r="S105" i="1"/>
  <c r="R105" i="1"/>
  <c r="Q105" i="1"/>
  <c r="W104" i="1"/>
  <c r="V104" i="1"/>
  <c r="U104" i="1"/>
  <c r="T104" i="1"/>
  <c r="X104" i="1" s="1"/>
  <c r="S104" i="1"/>
  <c r="R104" i="1"/>
  <c r="Q104" i="1"/>
  <c r="W103" i="1"/>
  <c r="V103" i="1"/>
  <c r="U103" i="1"/>
  <c r="T103" i="1"/>
  <c r="X103" i="1" s="1"/>
  <c r="S103" i="1"/>
  <c r="R103" i="1"/>
  <c r="Q103" i="1"/>
  <c r="W102" i="1"/>
  <c r="V102" i="1"/>
  <c r="U102" i="1"/>
  <c r="T102" i="1"/>
  <c r="X102" i="1" s="1"/>
  <c r="S102" i="1"/>
  <c r="R102" i="1"/>
  <c r="Q102" i="1"/>
  <c r="W101" i="1"/>
  <c r="V101" i="1"/>
  <c r="U101" i="1"/>
  <c r="T101" i="1"/>
  <c r="X101" i="1" s="1"/>
  <c r="S101" i="1"/>
  <c r="R101" i="1"/>
  <c r="Q101" i="1"/>
  <c r="W100" i="1"/>
  <c r="V100" i="1"/>
  <c r="U100" i="1"/>
  <c r="T100" i="1"/>
  <c r="X100" i="1" s="1"/>
  <c r="S100" i="1"/>
  <c r="R100" i="1"/>
  <c r="Q100" i="1"/>
  <c r="W99" i="1"/>
  <c r="V99" i="1"/>
  <c r="U99" i="1"/>
  <c r="T99" i="1"/>
  <c r="X99" i="1" s="1"/>
  <c r="S99" i="1"/>
  <c r="R99" i="1"/>
  <c r="Q99" i="1"/>
  <c r="W98" i="1"/>
  <c r="V98" i="1"/>
  <c r="U98" i="1"/>
  <c r="T98" i="1"/>
  <c r="X98" i="1" s="1"/>
  <c r="S98" i="1"/>
  <c r="R98" i="1"/>
  <c r="Q98" i="1"/>
  <c r="W97" i="1"/>
  <c r="V97" i="1"/>
  <c r="U97" i="1"/>
  <c r="T97" i="1"/>
  <c r="X97" i="1" s="1"/>
  <c r="S97" i="1"/>
  <c r="R97" i="1"/>
  <c r="Q97" i="1"/>
  <c r="W96" i="1"/>
  <c r="V96" i="1"/>
  <c r="U96" i="1"/>
  <c r="T96" i="1"/>
  <c r="X96" i="1" s="1"/>
  <c r="S96" i="1"/>
  <c r="R96" i="1"/>
  <c r="Q96" i="1"/>
  <c r="W95" i="1"/>
  <c r="V95" i="1"/>
  <c r="U95" i="1"/>
  <c r="T95" i="1"/>
  <c r="X95" i="1" s="1"/>
  <c r="S95" i="1"/>
  <c r="R95" i="1"/>
  <c r="Q95" i="1"/>
  <c r="W94" i="1"/>
  <c r="V94" i="1"/>
  <c r="U94" i="1"/>
  <c r="T94" i="1"/>
  <c r="X94" i="1" s="1"/>
  <c r="S94" i="1"/>
  <c r="R94" i="1"/>
  <c r="Q94" i="1"/>
  <c r="W93" i="1"/>
  <c r="V93" i="1"/>
  <c r="U93" i="1"/>
  <c r="T93" i="1"/>
  <c r="X93" i="1" s="1"/>
  <c r="S93" i="1"/>
  <c r="R93" i="1"/>
  <c r="Q93" i="1"/>
  <c r="W92" i="1"/>
  <c r="V92" i="1"/>
  <c r="U92" i="1"/>
  <c r="T92" i="1"/>
  <c r="X92" i="1" s="1"/>
  <c r="S92" i="1"/>
  <c r="R92" i="1"/>
  <c r="Q92" i="1"/>
  <c r="W91" i="1"/>
  <c r="V91" i="1"/>
  <c r="U91" i="1"/>
  <c r="T91" i="1"/>
  <c r="X91" i="1" s="1"/>
  <c r="S91" i="1"/>
  <c r="R91" i="1"/>
  <c r="Q91" i="1"/>
  <c r="W90" i="1"/>
  <c r="V90" i="1"/>
  <c r="U90" i="1"/>
  <c r="T90" i="1"/>
  <c r="X90" i="1" s="1"/>
  <c r="S90" i="1"/>
  <c r="R90" i="1"/>
  <c r="Q90" i="1"/>
  <c r="W89" i="1"/>
  <c r="V89" i="1"/>
  <c r="U89" i="1"/>
  <c r="T89" i="1"/>
  <c r="X89" i="1" s="1"/>
  <c r="S89" i="1"/>
  <c r="R89" i="1"/>
  <c r="Q89" i="1"/>
  <c r="W88" i="1"/>
  <c r="V88" i="1"/>
  <c r="U88" i="1"/>
  <c r="T88" i="1"/>
  <c r="X88" i="1" s="1"/>
  <c r="R88" i="1"/>
  <c r="S88" i="1" s="1"/>
  <c r="Q88" i="1"/>
  <c r="W87" i="1"/>
  <c r="V87" i="1"/>
  <c r="U87" i="1"/>
  <c r="T87" i="1"/>
  <c r="X87" i="1" s="1"/>
  <c r="R87" i="1"/>
  <c r="S87" i="1" s="1"/>
  <c r="Q87" i="1"/>
  <c r="W86" i="1"/>
  <c r="U86" i="1"/>
  <c r="T86" i="1"/>
  <c r="X86" i="1" s="1"/>
  <c r="R86" i="1"/>
  <c r="S86" i="1" s="1"/>
  <c r="Q86" i="1"/>
  <c r="W85" i="1"/>
  <c r="V85" i="1"/>
  <c r="U85" i="1"/>
  <c r="T85" i="1"/>
  <c r="X85" i="1" s="1"/>
  <c r="R85" i="1"/>
  <c r="S85" i="1" s="1"/>
  <c r="Q85" i="1"/>
  <c r="W84" i="1"/>
  <c r="V84" i="1"/>
  <c r="U84" i="1"/>
  <c r="T84" i="1"/>
  <c r="X84" i="1" s="1"/>
  <c r="R84" i="1"/>
  <c r="S84" i="1" s="1"/>
  <c r="Q84" i="1"/>
  <c r="W83" i="1"/>
  <c r="V83" i="1"/>
  <c r="U83" i="1"/>
  <c r="T83" i="1"/>
  <c r="X83" i="1" s="1"/>
  <c r="R83" i="1"/>
  <c r="S83" i="1" s="1"/>
  <c r="Q83" i="1"/>
  <c r="W82" i="1"/>
  <c r="V82" i="1"/>
  <c r="U82" i="1"/>
  <c r="T82" i="1"/>
  <c r="X82" i="1" s="1"/>
  <c r="R82" i="1"/>
  <c r="S82" i="1" s="1"/>
  <c r="Q82" i="1"/>
  <c r="W81" i="1"/>
  <c r="V81" i="1"/>
  <c r="U81" i="1"/>
  <c r="T81" i="1"/>
  <c r="X81" i="1" s="1"/>
  <c r="R81" i="1"/>
  <c r="S81" i="1" s="1"/>
  <c r="Q81" i="1"/>
  <c r="W80" i="1"/>
  <c r="V80" i="1"/>
  <c r="U80" i="1"/>
  <c r="T80" i="1"/>
  <c r="X80" i="1" s="1"/>
  <c r="R80" i="1"/>
  <c r="S80" i="1" s="1"/>
  <c r="Q80" i="1"/>
  <c r="W79" i="1"/>
  <c r="V79" i="1"/>
  <c r="U79" i="1"/>
  <c r="T79" i="1"/>
  <c r="X79" i="1" s="1"/>
  <c r="R79" i="1"/>
  <c r="S79" i="1" s="1"/>
  <c r="Q79" i="1"/>
  <c r="X78" i="1"/>
  <c r="W78" i="1"/>
  <c r="V78" i="1"/>
  <c r="U78" i="1"/>
  <c r="T78" i="1"/>
  <c r="R78" i="1"/>
  <c r="S78" i="1" s="1"/>
  <c r="Q78" i="1"/>
  <c r="W77" i="1"/>
  <c r="V77" i="1"/>
  <c r="U77" i="1"/>
  <c r="T77" i="1"/>
  <c r="X77" i="1" s="1"/>
  <c r="R77" i="1"/>
  <c r="S77" i="1" s="1"/>
  <c r="Q77" i="1"/>
  <c r="W76" i="1"/>
  <c r="V76" i="1"/>
  <c r="U76" i="1"/>
  <c r="T76" i="1"/>
  <c r="X76" i="1" s="1"/>
  <c r="R76" i="1"/>
  <c r="S76" i="1" s="1"/>
  <c r="Q76" i="1"/>
  <c r="W75" i="1"/>
  <c r="V75" i="1"/>
  <c r="U75" i="1"/>
  <c r="T75" i="1"/>
  <c r="X75" i="1" s="1"/>
  <c r="R75" i="1"/>
  <c r="S75" i="1" s="1"/>
  <c r="Q75" i="1"/>
  <c r="W74" i="1"/>
  <c r="V74" i="1"/>
  <c r="U74" i="1"/>
  <c r="T74" i="1"/>
  <c r="X74" i="1" s="1"/>
  <c r="R74" i="1"/>
  <c r="S74" i="1" s="1"/>
  <c r="Q74" i="1"/>
  <c r="W73" i="1"/>
  <c r="V73" i="1"/>
  <c r="U73" i="1"/>
  <c r="T73" i="1"/>
  <c r="X73" i="1" s="1"/>
  <c r="R73" i="1"/>
  <c r="S73" i="1" s="1"/>
  <c r="Q73" i="1"/>
  <c r="W72" i="1"/>
  <c r="V72" i="1"/>
  <c r="U72" i="1"/>
  <c r="T72" i="1"/>
  <c r="X72" i="1" s="1"/>
  <c r="R72" i="1"/>
  <c r="S72" i="1" s="1"/>
  <c r="Q72" i="1"/>
  <c r="X71" i="1"/>
  <c r="W71" i="1"/>
  <c r="V71" i="1"/>
  <c r="U71" i="1"/>
  <c r="T71" i="1"/>
  <c r="R71" i="1"/>
  <c r="S71" i="1" s="1"/>
  <c r="Q71" i="1"/>
  <c r="W70" i="1"/>
  <c r="V70" i="1"/>
  <c r="U70" i="1"/>
  <c r="T70" i="1"/>
  <c r="X70" i="1" s="1"/>
  <c r="R70" i="1"/>
  <c r="S70" i="1" s="1"/>
  <c r="Q70" i="1"/>
  <c r="W69" i="1"/>
  <c r="V69" i="1"/>
  <c r="U69" i="1"/>
  <c r="T69" i="1"/>
  <c r="X69" i="1" s="1"/>
  <c r="R69" i="1"/>
  <c r="S69" i="1" s="1"/>
  <c r="Q69" i="1"/>
  <c r="W68" i="1"/>
  <c r="V68" i="1"/>
  <c r="U68" i="1"/>
  <c r="T68" i="1"/>
  <c r="X68" i="1" s="1"/>
  <c r="R68" i="1"/>
  <c r="S68" i="1" s="1"/>
  <c r="Q68" i="1"/>
  <c r="W67" i="1"/>
  <c r="V67" i="1"/>
  <c r="U67" i="1"/>
  <c r="T67" i="1"/>
  <c r="X67" i="1" s="1"/>
  <c r="R67" i="1"/>
  <c r="S67" i="1" s="1"/>
  <c r="Q67" i="1"/>
  <c r="W66" i="1"/>
  <c r="V66" i="1"/>
  <c r="U66" i="1"/>
  <c r="T66" i="1"/>
  <c r="X66" i="1" s="1"/>
  <c r="R66" i="1"/>
  <c r="S66" i="1" s="1"/>
  <c r="Q66" i="1"/>
  <c r="X65" i="1"/>
  <c r="W65" i="1"/>
  <c r="V65" i="1"/>
  <c r="U65" i="1"/>
  <c r="T65" i="1"/>
  <c r="R65" i="1"/>
  <c r="S65" i="1" s="1"/>
  <c r="Q65" i="1"/>
  <c r="W64" i="1"/>
  <c r="V64" i="1"/>
  <c r="U64" i="1"/>
  <c r="T64" i="1"/>
  <c r="X64" i="1" s="1"/>
  <c r="R64" i="1"/>
  <c r="S64" i="1" s="1"/>
  <c r="Q64" i="1"/>
  <c r="X63" i="1"/>
  <c r="W63" i="1"/>
  <c r="V63" i="1"/>
  <c r="U63" i="1"/>
  <c r="T63" i="1"/>
  <c r="R63" i="1"/>
  <c r="S63" i="1" s="1"/>
  <c r="Q63" i="1"/>
  <c r="W62" i="1"/>
  <c r="V62" i="1"/>
  <c r="U62" i="1"/>
  <c r="T62" i="1"/>
  <c r="X62" i="1" s="1"/>
  <c r="R62" i="1"/>
  <c r="S62" i="1" s="1"/>
  <c r="Q62" i="1"/>
  <c r="W61" i="1"/>
  <c r="V61" i="1"/>
  <c r="U61" i="1"/>
  <c r="T61" i="1"/>
  <c r="X61" i="1" s="1"/>
  <c r="R61" i="1"/>
  <c r="S61" i="1" s="1"/>
  <c r="Q61" i="1"/>
  <c r="W60" i="1"/>
  <c r="V60" i="1"/>
  <c r="U60" i="1"/>
  <c r="T60" i="1"/>
  <c r="X60" i="1" s="1"/>
  <c r="R60" i="1"/>
  <c r="S60" i="1" s="1"/>
  <c r="Q60" i="1"/>
  <c r="W59" i="1"/>
  <c r="V59" i="1"/>
  <c r="U59" i="1"/>
  <c r="T59" i="1"/>
  <c r="X59" i="1" s="1"/>
  <c r="R59" i="1"/>
  <c r="S59" i="1" s="1"/>
  <c r="Q59" i="1"/>
  <c r="W58" i="1"/>
  <c r="V58" i="1"/>
  <c r="U58" i="1"/>
  <c r="T58" i="1"/>
  <c r="X58" i="1" s="1"/>
  <c r="R58" i="1"/>
  <c r="S58" i="1" s="1"/>
  <c r="Q58" i="1"/>
  <c r="W57" i="1"/>
  <c r="V57" i="1"/>
  <c r="U57" i="1"/>
  <c r="T57" i="1"/>
  <c r="X57" i="1" s="1"/>
  <c r="R57" i="1"/>
  <c r="S57" i="1" s="1"/>
  <c r="Q57" i="1"/>
  <c r="X56" i="1"/>
  <c r="W56" i="1"/>
  <c r="V56" i="1"/>
  <c r="U56" i="1"/>
  <c r="T56" i="1"/>
  <c r="R56" i="1"/>
  <c r="S56" i="1" s="1"/>
  <c r="Q56" i="1"/>
  <c r="W55" i="1"/>
  <c r="V55" i="1"/>
  <c r="U55" i="1"/>
  <c r="T55" i="1"/>
  <c r="X55" i="1" s="1"/>
  <c r="R55" i="1"/>
  <c r="S55" i="1" s="1"/>
  <c r="Q55" i="1"/>
  <c r="X54" i="1"/>
  <c r="W54" i="1"/>
  <c r="V54" i="1"/>
  <c r="U54" i="1"/>
  <c r="T54" i="1"/>
  <c r="R54" i="1"/>
  <c r="S54" i="1" s="1"/>
  <c r="Q54" i="1"/>
  <c r="W53" i="1"/>
  <c r="V53" i="1"/>
  <c r="U53" i="1"/>
  <c r="T53" i="1"/>
  <c r="X53" i="1" s="1"/>
  <c r="R53" i="1"/>
  <c r="S53" i="1" s="1"/>
  <c r="Q53" i="1"/>
  <c r="W52" i="1"/>
  <c r="V52" i="1"/>
  <c r="U52" i="1"/>
  <c r="T52" i="1"/>
  <c r="X52" i="1" s="1"/>
  <c r="R52" i="1"/>
  <c r="S52" i="1" s="1"/>
  <c r="Q52" i="1"/>
  <c r="W51" i="1"/>
  <c r="V51" i="1"/>
  <c r="U51" i="1"/>
  <c r="T51" i="1"/>
  <c r="X51" i="1" s="1"/>
  <c r="R51" i="1"/>
  <c r="S51" i="1" s="1"/>
  <c r="Q51" i="1"/>
  <c r="W50" i="1"/>
  <c r="V50" i="1"/>
  <c r="U50" i="1"/>
  <c r="T50" i="1"/>
  <c r="X50" i="1" s="1"/>
  <c r="R50" i="1"/>
  <c r="S50" i="1" s="1"/>
  <c r="Q50" i="1"/>
  <c r="W49" i="1"/>
  <c r="V49" i="1"/>
  <c r="U49" i="1"/>
  <c r="T49" i="1"/>
  <c r="X49" i="1" s="1"/>
  <c r="R49" i="1"/>
  <c r="S49" i="1" s="1"/>
  <c r="Q49" i="1"/>
  <c r="X48" i="1"/>
  <c r="W48" i="1"/>
  <c r="V48" i="1"/>
  <c r="U48" i="1"/>
  <c r="T48" i="1"/>
  <c r="R48" i="1"/>
  <c r="S48" i="1" s="1"/>
  <c r="Q48" i="1"/>
  <c r="W47" i="1"/>
  <c r="V47" i="1"/>
  <c r="U47" i="1"/>
  <c r="T47" i="1"/>
  <c r="X47" i="1" s="1"/>
  <c r="R47" i="1"/>
  <c r="S47" i="1" s="1"/>
  <c r="Q47" i="1"/>
  <c r="W46" i="1"/>
  <c r="V46" i="1"/>
  <c r="U46" i="1"/>
  <c r="T46" i="1"/>
  <c r="X46" i="1" s="1"/>
  <c r="R46" i="1"/>
  <c r="S46" i="1" s="1"/>
  <c r="Q46" i="1"/>
  <c r="W45" i="1"/>
  <c r="V45" i="1"/>
  <c r="U45" i="1"/>
  <c r="T45" i="1"/>
  <c r="X45" i="1" s="1"/>
  <c r="R45" i="1"/>
  <c r="S45" i="1" s="1"/>
  <c r="Q45" i="1"/>
  <c r="X44" i="1"/>
  <c r="W44" i="1"/>
  <c r="V44" i="1"/>
  <c r="U44" i="1"/>
  <c r="T44" i="1"/>
  <c r="R44" i="1"/>
  <c r="S44" i="1" s="1"/>
  <c r="Q44" i="1"/>
  <c r="W43" i="1"/>
  <c r="V43" i="1"/>
  <c r="U43" i="1"/>
  <c r="T43" i="1"/>
  <c r="X43" i="1" s="1"/>
  <c r="R43" i="1"/>
  <c r="S43" i="1" s="1"/>
  <c r="Q43" i="1"/>
  <c r="W42" i="1"/>
  <c r="V42" i="1"/>
  <c r="U42" i="1"/>
  <c r="T42" i="1"/>
  <c r="X42" i="1" s="1"/>
  <c r="R42" i="1"/>
  <c r="S42" i="1" s="1"/>
  <c r="Q42" i="1"/>
  <c r="W41" i="1"/>
  <c r="V41" i="1"/>
  <c r="U41" i="1"/>
  <c r="T41" i="1"/>
  <c r="X41" i="1" s="1"/>
  <c r="R41" i="1"/>
  <c r="S41" i="1" s="1"/>
  <c r="Q41" i="1"/>
  <c r="W40" i="1"/>
  <c r="V40" i="1"/>
  <c r="U40" i="1"/>
  <c r="T40" i="1"/>
  <c r="X40" i="1" s="1"/>
  <c r="R40" i="1"/>
  <c r="S40" i="1" s="1"/>
  <c r="Q40" i="1"/>
  <c r="W39" i="1"/>
  <c r="V39" i="1"/>
  <c r="U39" i="1"/>
  <c r="T39" i="1"/>
  <c r="X39" i="1" s="1"/>
  <c r="R39" i="1"/>
  <c r="S39" i="1" s="1"/>
  <c r="Q39" i="1"/>
  <c r="W38" i="1"/>
  <c r="V38" i="1"/>
  <c r="U38" i="1"/>
  <c r="T38" i="1"/>
  <c r="X38" i="1" s="1"/>
  <c r="R38" i="1"/>
  <c r="S38" i="1" s="1"/>
  <c r="Q38" i="1"/>
  <c r="W37" i="1"/>
  <c r="V37" i="1"/>
  <c r="U37" i="1"/>
  <c r="T37" i="1"/>
  <c r="X37" i="1" s="1"/>
  <c r="R37" i="1"/>
  <c r="S37" i="1" s="1"/>
  <c r="Q37" i="1"/>
  <c r="W36" i="1"/>
  <c r="V36" i="1"/>
  <c r="U36" i="1"/>
  <c r="T36" i="1"/>
  <c r="X36" i="1" s="1"/>
  <c r="R36" i="1"/>
  <c r="S36" i="1" s="1"/>
  <c r="Q36" i="1"/>
  <c r="W35" i="1"/>
  <c r="V35" i="1"/>
  <c r="U35" i="1"/>
  <c r="T35" i="1"/>
  <c r="X35" i="1" s="1"/>
  <c r="R35" i="1"/>
  <c r="S35" i="1" s="1"/>
  <c r="Q35" i="1"/>
  <c r="X34" i="1"/>
  <c r="W34" i="1"/>
  <c r="V34" i="1"/>
  <c r="U34" i="1"/>
  <c r="T34" i="1"/>
  <c r="R34" i="1"/>
  <c r="S34" i="1" s="1"/>
  <c r="Q34" i="1"/>
  <c r="W33" i="1"/>
  <c r="V33" i="1"/>
  <c r="U33" i="1"/>
  <c r="T33" i="1"/>
  <c r="X33" i="1" s="1"/>
  <c r="R33" i="1"/>
  <c r="S33" i="1" s="1"/>
  <c r="Q33" i="1"/>
  <c r="W32" i="1"/>
  <c r="V32" i="1"/>
  <c r="U32" i="1"/>
  <c r="T32" i="1"/>
  <c r="X32" i="1" s="1"/>
  <c r="R32" i="1"/>
  <c r="S32" i="1" s="1"/>
  <c r="Q32" i="1"/>
  <c r="W31" i="1"/>
  <c r="V31" i="1"/>
  <c r="U31" i="1"/>
  <c r="T31" i="1"/>
  <c r="X31" i="1" s="1"/>
  <c r="R31" i="1"/>
  <c r="S31" i="1" s="1"/>
  <c r="Q31" i="1"/>
  <c r="X30" i="1"/>
  <c r="W30" i="1"/>
  <c r="V30" i="1"/>
  <c r="U30" i="1"/>
  <c r="T30" i="1"/>
  <c r="R30" i="1"/>
  <c r="S30" i="1" s="1"/>
  <c r="Q30" i="1"/>
  <c r="W29" i="1"/>
  <c r="V29" i="1"/>
  <c r="U29" i="1"/>
  <c r="T29" i="1"/>
  <c r="X29" i="1" s="1"/>
  <c r="R29" i="1"/>
  <c r="S29" i="1" s="1"/>
  <c r="Q29" i="1"/>
  <c r="W28" i="1"/>
  <c r="V28" i="1"/>
  <c r="U28" i="1"/>
  <c r="T28" i="1"/>
  <c r="X28" i="1" s="1"/>
  <c r="R28" i="1"/>
  <c r="S28" i="1" s="1"/>
  <c r="Q28" i="1"/>
  <c r="X27" i="1"/>
  <c r="W27" i="1"/>
  <c r="V27" i="1"/>
  <c r="U27" i="1"/>
  <c r="T27" i="1"/>
  <c r="R27" i="1"/>
  <c r="S27" i="1" s="1"/>
  <c r="Q27" i="1"/>
  <c r="W26" i="1"/>
  <c r="V26" i="1"/>
  <c r="U26" i="1"/>
  <c r="T26" i="1"/>
  <c r="X26" i="1" s="1"/>
  <c r="R26" i="1"/>
  <c r="S26" i="1" s="1"/>
  <c r="Q26" i="1"/>
  <c r="W25" i="1"/>
  <c r="V25" i="1"/>
  <c r="U25" i="1"/>
  <c r="T25" i="1"/>
  <c r="X25" i="1" s="1"/>
  <c r="R25" i="1"/>
  <c r="S25" i="1" s="1"/>
  <c r="Q25" i="1"/>
  <c r="X24" i="1"/>
  <c r="W24" i="1"/>
  <c r="V24" i="1"/>
  <c r="U24" i="1"/>
  <c r="T24" i="1"/>
  <c r="R24" i="1"/>
  <c r="S24" i="1" s="1"/>
  <c r="Q24" i="1"/>
  <c r="W23" i="1"/>
  <c r="V23" i="1"/>
  <c r="U23" i="1"/>
  <c r="T23" i="1"/>
  <c r="X23" i="1" s="1"/>
  <c r="R23" i="1"/>
  <c r="S23" i="1" s="1"/>
  <c r="Q23" i="1"/>
  <c r="X22" i="1"/>
  <c r="W22" i="1"/>
  <c r="V22" i="1"/>
  <c r="U22" i="1"/>
  <c r="T22" i="1"/>
  <c r="R22" i="1"/>
  <c r="S22" i="1" s="1"/>
  <c r="Q22" i="1"/>
  <c r="W21" i="1"/>
  <c r="V21" i="1"/>
  <c r="U21" i="1"/>
  <c r="T21" i="1"/>
  <c r="X21" i="1" s="1"/>
  <c r="R21" i="1"/>
  <c r="S21" i="1" s="1"/>
  <c r="Q21" i="1"/>
  <c r="W20" i="1"/>
  <c r="V20" i="1"/>
  <c r="U20" i="1"/>
  <c r="T20" i="1"/>
  <c r="X20" i="1" s="1"/>
  <c r="R20" i="1"/>
  <c r="S20" i="1" s="1"/>
  <c r="Q20" i="1"/>
  <c r="W19" i="1"/>
  <c r="V19" i="1"/>
  <c r="U19" i="1"/>
  <c r="T19" i="1"/>
  <c r="X19" i="1" s="1"/>
  <c r="R19" i="1"/>
  <c r="S19" i="1" s="1"/>
  <c r="Q19" i="1"/>
  <c r="W18" i="1"/>
  <c r="V18" i="1"/>
  <c r="U18" i="1"/>
  <c r="T18" i="1"/>
  <c r="X18" i="1" s="1"/>
  <c r="R18" i="1"/>
  <c r="S18" i="1" s="1"/>
  <c r="Q18" i="1"/>
  <c r="W17" i="1"/>
  <c r="V17" i="1"/>
  <c r="U17" i="1"/>
  <c r="T17" i="1"/>
  <c r="X17" i="1" s="1"/>
  <c r="R17" i="1"/>
  <c r="S17" i="1" s="1"/>
  <c r="Q17" i="1"/>
  <c r="W16" i="1"/>
  <c r="V16" i="1"/>
  <c r="U16" i="1"/>
  <c r="T16" i="1"/>
  <c r="X16" i="1" s="1"/>
  <c r="R16" i="1"/>
  <c r="S16" i="1" s="1"/>
  <c r="Q16" i="1"/>
  <c r="W15" i="1"/>
  <c r="V15" i="1"/>
  <c r="U15" i="1"/>
  <c r="T15" i="1"/>
  <c r="X15" i="1" s="1"/>
  <c r="R15" i="1"/>
  <c r="S15" i="1" s="1"/>
  <c r="Q15" i="1"/>
  <c r="W14" i="1"/>
  <c r="V14" i="1"/>
  <c r="U14" i="1"/>
  <c r="T14" i="1"/>
  <c r="X14" i="1" s="1"/>
  <c r="R14" i="1"/>
  <c r="S14" i="1" s="1"/>
  <c r="Q14" i="1"/>
  <c r="W13" i="1"/>
  <c r="V13" i="1"/>
  <c r="U13" i="1"/>
  <c r="T13" i="1"/>
  <c r="X13" i="1" s="1"/>
  <c r="R13" i="1"/>
  <c r="S13" i="1" s="1"/>
  <c r="Q13" i="1"/>
  <c r="W12" i="1"/>
  <c r="V12" i="1"/>
  <c r="U12" i="1"/>
  <c r="T12" i="1"/>
  <c r="X12" i="1" s="1"/>
  <c r="R12" i="1"/>
  <c r="S12" i="1" s="1"/>
  <c r="Q12" i="1"/>
  <c r="W11" i="1"/>
  <c r="V11" i="1"/>
  <c r="U11" i="1"/>
  <c r="T11" i="1"/>
  <c r="X11" i="1" s="1"/>
  <c r="R11" i="1"/>
  <c r="S11" i="1" s="1"/>
  <c r="Q11" i="1"/>
  <c r="W10" i="1"/>
  <c r="V10" i="1"/>
  <c r="U10" i="1"/>
  <c r="T10" i="1"/>
  <c r="X10" i="1" s="1"/>
  <c r="R10" i="1"/>
  <c r="S10" i="1" s="1"/>
  <c r="Q10" i="1"/>
  <c r="W9" i="1"/>
  <c r="V9" i="1"/>
  <c r="U9" i="1"/>
  <c r="T9" i="1"/>
  <c r="X9" i="1" s="1"/>
  <c r="R9" i="1"/>
  <c r="S9" i="1" s="1"/>
  <c r="Q9" i="1"/>
  <c r="W8" i="1"/>
  <c r="V8" i="1"/>
  <c r="U8" i="1"/>
  <c r="T8" i="1"/>
  <c r="X8" i="1" s="1"/>
  <c r="R8" i="1"/>
  <c r="S8" i="1" s="1"/>
  <c r="Q8" i="1"/>
  <c r="W7" i="1"/>
  <c r="V7" i="1"/>
  <c r="U7" i="1"/>
  <c r="T7" i="1"/>
  <c r="X7" i="1" s="1"/>
  <c r="R7" i="1"/>
  <c r="S7" i="1" s="1"/>
  <c r="Q7" i="1"/>
  <c r="W6" i="1"/>
  <c r="V6" i="1"/>
  <c r="U6" i="1"/>
  <c r="T6" i="1"/>
  <c r="X6" i="1" s="1"/>
  <c r="R6" i="1"/>
  <c r="S6" i="1" s="1"/>
  <c r="Q6" i="1"/>
  <c r="W5" i="1"/>
  <c r="V5" i="1"/>
  <c r="U5" i="1"/>
  <c r="T5" i="1"/>
  <c r="X5" i="1" s="1"/>
  <c r="R5" i="1"/>
  <c r="S5" i="1" s="1"/>
  <c r="Q5" i="1"/>
  <c r="W4" i="1"/>
  <c r="V4" i="1"/>
  <c r="U4" i="1"/>
  <c r="T4" i="1"/>
  <c r="X4" i="1" s="1"/>
  <c r="R4" i="1"/>
  <c r="S4" i="1" s="1"/>
  <c r="Q4" i="1"/>
  <c r="W3" i="1"/>
  <c r="V3" i="1"/>
  <c r="U3" i="1"/>
  <c r="T3" i="1"/>
  <c r="X3" i="1" s="1"/>
  <c r="R3" i="1"/>
  <c r="S3" i="1" s="1"/>
  <c r="Q3" i="1"/>
  <c r="X2" i="1"/>
  <c r="W2" i="1"/>
  <c r="V2" i="1"/>
  <c r="U2" i="1"/>
  <c r="T2" i="1"/>
  <c r="R2" i="1"/>
  <c r="S2" i="1" s="1"/>
  <c r="Q2" i="1"/>
  <c r="C4" i="2" l="1"/>
  <c r="C7" i="2" s="1" a="1"/>
  <c r="C7" i="2" s="1"/>
  <c r="B26" i="2"/>
  <c r="B25" i="2"/>
  <c r="B27" i="2" s="1"/>
  <c r="B24" i="2"/>
  <c r="B23" i="2"/>
  <c r="B22" i="2"/>
  <c r="B21" i="2"/>
  <c r="B20" i="2"/>
  <c r="B19" i="2"/>
</calcChain>
</file>

<file path=xl/sharedStrings.xml><?xml version="1.0" encoding="utf-8"?>
<sst xmlns="http://schemas.openxmlformats.org/spreadsheetml/2006/main" count="869" uniqueCount="279">
  <si>
    <t>name</t>
  </si>
  <si>
    <t>income_group</t>
  </si>
  <si>
    <t>pop_n</t>
  </si>
  <si>
    <t>pop_u</t>
  </si>
  <si>
    <t>wat_bas_n</t>
  </si>
  <si>
    <t>wat_lim_n</t>
  </si>
  <si>
    <t>wat_unimp_n</t>
  </si>
  <si>
    <t>wat_sur_n</t>
  </si>
  <si>
    <t>wat_bas_r</t>
  </si>
  <si>
    <t>wat_lim_r</t>
  </si>
  <si>
    <t>wat_unimp_r</t>
  </si>
  <si>
    <t>wat_sur_r</t>
  </si>
  <si>
    <t>wat_bas_u</t>
  </si>
  <si>
    <t>wat_lim_u</t>
  </si>
  <si>
    <t>wat_unimp_u</t>
  </si>
  <si>
    <t>wat_sur_u</t>
  </si>
  <si>
    <t>Value_count</t>
  </si>
  <si>
    <t>pop_u_val</t>
  </si>
  <si>
    <t>pop_r_val</t>
  </si>
  <si>
    <t>pop_r</t>
  </si>
  <si>
    <t>pop_n(m)</t>
  </si>
  <si>
    <t>wat_bas_n (rounded)</t>
  </si>
  <si>
    <t>pop_u(rounded)</t>
  </si>
  <si>
    <t>pop_r(rounded)</t>
  </si>
  <si>
    <t>Tokelau</t>
  </si>
  <si>
    <t>NAN</t>
  </si>
  <si>
    <t>Niue</t>
  </si>
  <si>
    <t>Falkland Islands (Malvinas)</t>
  </si>
  <si>
    <t>Montserrat</t>
  </si>
  <si>
    <t>Saint Pierre and Miquelon</t>
  </si>
  <si>
    <t>Saint Helena</t>
  </si>
  <si>
    <t>Saint Barthelemy</t>
  </si>
  <si>
    <t>Nauru</t>
  </si>
  <si>
    <t>High income</t>
  </si>
  <si>
    <t>Wallis and Futuna Islands</t>
  </si>
  <si>
    <t>Tuvalu</t>
  </si>
  <si>
    <t>Upper middle income</t>
  </si>
  <si>
    <t>Cook Islands</t>
  </si>
  <si>
    <t>Palau</t>
  </si>
  <si>
    <t>British Virgin Islands</t>
  </si>
  <si>
    <t>Gibraltar</t>
  </si>
  <si>
    <t>San Marino</t>
  </si>
  <si>
    <t>Liechtenstein</t>
  </si>
  <si>
    <t>Saint Martin (French part)</t>
  </si>
  <si>
    <t>Monaco</t>
  </si>
  <si>
    <t>Faeroe Islands</t>
  </si>
  <si>
    <t>American Samoa</t>
  </si>
  <si>
    <t>Greenland</t>
  </si>
  <si>
    <t>Northern Mariana Islands</t>
  </si>
  <si>
    <t>Marshall Islands</t>
  </si>
  <si>
    <t>Bermuda</t>
  </si>
  <si>
    <t>Andorra</t>
  </si>
  <si>
    <t>Isle of Man</t>
  </si>
  <si>
    <t>United States Virgin Islands</t>
  </si>
  <si>
    <t>Tonga</t>
  </si>
  <si>
    <t>Kiribati</t>
  </si>
  <si>
    <t>Lower middle income</t>
  </si>
  <si>
    <t>Guam</t>
  </si>
  <si>
    <t>Saint Lucia</t>
  </si>
  <si>
    <t>Samoa</t>
  </si>
  <si>
    <t>Sao Tome and Principe</t>
  </si>
  <si>
    <t>Mayotte</t>
  </si>
  <si>
    <t>French Polynesia</t>
  </si>
  <si>
    <t>New Caledonia</t>
  </si>
  <si>
    <t>Barbados</t>
  </si>
  <si>
    <t>French Guiana</t>
  </si>
  <si>
    <t>Vanuatu</t>
  </si>
  <si>
    <t>Iceland</t>
  </si>
  <si>
    <t>Martinique</t>
  </si>
  <si>
    <t>Belize</t>
  </si>
  <si>
    <t>Guadeloupe</t>
  </si>
  <si>
    <t>Brunei Darussalam</t>
  </si>
  <si>
    <t>Malta</t>
  </si>
  <si>
    <t>Maldives</t>
  </si>
  <si>
    <t>Cabo Verde</t>
  </si>
  <si>
    <t>Suriname</t>
  </si>
  <si>
    <t>Luxembourg</t>
  </si>
  <si>
    <t>Montenegro</t>
  </si>
  <si>
    <t>China, Macao SAR</t>
  </si>
  <si>
    <t>Solomon Islands</t>
  </si>
  <si>
    <t>Bhutan</t>
  </si>
  <si>
    <t>Guyana</t>
  </si>
  <si>
    <t>Réunion</t>
  </si>
  <si>
    <t>Fiji</t>
  </si>
  <si>
    <t>Djibouti</t>
  </si>
  <si>
    <t>Eswatini</t>
  </si>
  <si>
    <t>Cyprus</t>
  </si>
  <si>
    <t>Mauritius</t>
  </si>
  <si>
    <t>Timor-Leste</t>
  </si>
  <si>
    <t>Estonia</t>
  </si>
  <si>
    <t>Trinidad and Tobago</t>
  </si>
  <si>
    <t>Bahrain</t>
  </si>
  <si>
    <t>Latvia</t>
  </si>
  <si>
    <t>Guinea-Bissau</t>
  </si>
  <si>
    <t>Low income</t>
  </si>
  <si>
    <t>Slovenia</t>
  </si>
  <si>
    <t>North Macedonia</t>
  </si>
  <si>
    <t>Lesotho</t>
  </si>
  <si>
    <t>Gabon</t>
  </si>
  <si>
    <t>Botswana</t>
  </si>
  <si>
    <t>Gambia</t>
  </si>
  <si>
    <t>Namibia</t>
  </si>
  <si>
    <t>Lithuania</t>
  </si>
  <si>
    <t>Puerto Rico</t>
  </si>
  <si>
    <t>Albania</t>
  </si>
  <si>
    <t>Qatar</t>
  </si>
  <si>
    <t>Jamaica</t>
  </si>
  <si>
    <t>Armenia</t>
  </si>
  <si>
    <t>Mongolia</t>
  </si>
  <si>
    <t>Bosnia and Herzegovina</t>
  </si>
  <si>
    <t>Uruguay</t>
  </si>
  <si>
    <t>Georgia</t>
  </si>
  <si>
    <t>Republic of Moldova</t>
  </si>
  <si>
    <t>Croatia</t>
  </si>
  <si>
    <t>Kuwait</t>
  </si>
  <si>
    <t>Panama</t>
  </si>
  <si>
    <t>Mauritania</t>
  </si>
  <si>
    <t>New Zealand</t>
  </si>
  <si>
    <t>Central African Republic</t>
  </si>
  <si>
    <t>Ireland</t>
  </si>
  <si>
    <t>Liberia</t>
  </si>
  <si>
    <t>Costa Rica</t>
  </si>
  <si>
    <t>West Bank and Gaza Strip</t>
  </si>
  <si>
    <t>Oman</t>
  </si>
  <si>
    <t>Norway</t>
  </si>
  <si>
    <t>Slovakia</t>
  </si>
  <si>
    <t>Congo</t>
  </si>
  <si>
    <t>Finland</t>
  </si>
  <si>
    <t>Denmark</t>
  </si>
  <si>
    <t>Singapore</t>
  </si>
  <si>
    <t>Turkmenistan</t>
  </si>
  <si>
    <t>El Salvador</t>
  </si>
  <si>
    <t>Kyrgyzstan</t>
  </si>
  <si>
    <t>Nicaragua</t>
  </si>
  <si>
    <t>Lebanon</t>
  </si>
  <si>
    <t>Libya</t>
  </si>
  <si>
    <t>Bulgaria</t>
  </si>
  <si>
    <t>Paraguay</t>
  </si>
  <si>
    <t>Lao People's Democratic Republic</t>
  </si>
  <si>
    <t>China, Hong Kong SAR</t>
  </si>
  <si>
    <t>Sierra Leone</t>
  </si>
  <si>
    <t>Togo</t>
  </si>
  <si>
    <t>Switzerland</t>
  </si>
  <si>
    <t>Israel</t>
  </si>
  <si>
    <t>Serbia</t>
  </si>
  <si>
    <t>Papua New Guinea</t>
  </si>
  <si>
    <t>Austria</t>
  </si>
  <si>
    <t>Belarus</t>
  </si>
  <si>
    <t>Tajikistan</t>
  </si>
  <si>
    <t>Hungary</t>
  </si>
  <si>
    <t>United Arab Emirates</t>
  </si>
  <si>
    <t>Honduras</t>
  </si>
  <si>
    <t>Sweden</t>
  </si>
  <si>
    <t>Azerbaijan</t>
  </si>
  <si>
    <t>Portugal</t>
  </si>
  <si>
    <t>Jordan</t>
  </si>
  <si>
    <t>Greece</t>
  </si>
  <si>
    <t>Czech Republic</t>
  </si>
  <si>
    <t>Dominican Republic</t>
  </si>
  <si>
    <t>South Sudan</t>
  </si>
  <si>
    <t>Cuba</t>
  </si>
  <si>
    <t>Haiti</t>
  </si>
  <si>
    <t>Belgium</t>
  </si>
  <si>
    <t>Bolivia (Plurinational State of)</t>
  </si>
  <si>
    <t>Tunisia</t>
  </si>
  <si>
    <t>Burundi</t>
  </si>
  <si>
    <t>Benin</t>
  </si>
  <si>
    <t>Rwanda</t>
  </si>
  <si>
    <t>Guinea</t>
  </si>
  <si>
    <t>Zimbabwe</t>
  </si>
  <si>
    <t>Somalia</t>
  </si>
  <si>
    <t>Chad</t>
  </si>
  <si>
    <t>Cambodia</t>
  </si>
  <si>
    <t>Senegal</t>
  </si>
  <si>
    <t>Netherlands</t>
  </si>
  <si>
    <t>Syrian Arab Republic</t>
  </si>
  <si>
    <t>Ecuador</t>
  </si>
  <si>
    <t>Guatemala</t>
  </si>
  <si>
    <t>Zambia</t>
  </si>
  <si>
    <t>Kazakhstan</t>
  </si>
  <si>
    <t>Chile</t>
  </si>
  <si>
    <t>Malawi</t>
  </si>
  <si>
    <t>Romania</t>
  </si>
  <si>
    <t>Mali</t>
  </si>
  <si>
    <t>Burkina Faso</t>
  </si>
  <si>
    <t>Sri Lanka</t>
  </si>
  <si>
    <t>Niger</t>
  </si>
  <si>
    <t>Australia</t>
  </si>
  <si>
    <t>Democratic People's Republic of Korea</t>
  </si>
  <si>
    <t>Côte d'Ivoire</t>
  </si>
  <si>
    <t>Cameroon</t>
  </si>
  <si>
    <t>Madagascar</t>
  </si>
  <si>
    <t>Venezuela (Bolivarian Republic of)</t>
  </si>
  <si>
    <t>Nepal</t>
  </si>
  <si>
    <t>Yemen</t>
  </si>
  <si>
    <t>Ghana</t>
  </si>
  <si>
    <t>Mozambique</t>
  </si>
  <si>
    <t>Malaysia</t>
  </si>
  <si>
    <t>Angola</t>
  </si>
  <si>
    <t>Peru</t>
  </si>
  <si>
    <t>Uzbekistan</t>
  </si>
  <si>
    <t>Saudi Arabia</t>
  </si>
  <si>
    <t>Morocco</t>
  </si>
  <si>
    <t>Canada</t>
  </si>
  <si>
    <t>Poland</t>
  </si>
  <si>
    <t>Afghanistan</t>
  </si>
  <si>
    <t>Iraq</t>
  </si>
  <si>
    <t>Ukraine</t>
  </si>
  <si>
    <t>Sudan</t>
  </si>
  <si>
    <t>Algeria</t>
  </si>
  <si>
    <t>Argentina</t>
  </si>
  <si>
    <t>Uganda</t>
  </si>
  <si>
    <t>Spain</t>
  </si>
  <si>
    <t>Colombia</t>
  </si>
  <si>
    <t>Republic of Korea</t>
  </si>
  <si>
    <t>Kenya</t>
  </si>
  <si>
    <t>Myanmar</t>
  </si>
  <si>
    <t>South Africa</t>
  </si>
  <si>
    <t>United Republic of Tanzania</t>
  </si>
  <si>
    <t>Italy</t>
  </si>
  <si>
    <t>France</t>
  </si>
  <si>
    <t>United Kingdom</t>
  </si>
  <si>
    <t>Thailand</t>
  </si>
  <si>
    <t>Germany</t>
  </si>
  <si>
    <t>Iran (Islamic Republic of)</t>
  </si>
  <si>
    <t>Turkey</t>
  </si>
  <si>
    <t>Democratic Republic of the Congo</t>
  </si>
  <si>
    <t>Viet Nam</t>
  </si>
  <si>
    <t>Egypt</t>
  </si>
  <si>
    <t>Philippines</t>
  </si>
  <si>
    <t>Ethiopia</t>
  </si>
  <si>
    <t>Japan</t>
  </si>
  <si>
    <t>Mexico</t>
  </si>
  <si>
    <t>Russian Federation</t>
  </si>
  <si>
    <t>Bangladesh</t>
  </si>
  <si>
    <t>Nigeria</t>
  </si>
  <si>
    <t>Brazil</t>
  </si>
  <si>
    <t>Pakistan</t>
  </si>
  <si>
    <t>Indonesia</t>
  </si>
  <si>
    <t>United States of America</t>
  </si>
  <si>
    <t>India</t>
  </si>
  <si>
    <t>China</t>
  </si>
  <si>
    <t>INVESTIGATING POPULATION SIZE</t>
  </si>
  <si>
    <t>Estimated world ppn</t>
  </si>
  <si>
    <t>total pop _n</t>
  </si>
  <si>
    <t>total pop_u_val</t>
  </si>
  <si>
    <t>Estimated world pop_u</t>
  </si>
  <si>
    <t>Estimated world pop_u using total pop_n</t>
  </si>
  <si>
    <t>7.821 billion</t>
  </si>
  <si>
    <t>World pop percentage Difference</t>
  </si>
  <si>
    <t>urban pop percentage difference</t>
  </si>
  <si>
    <t>INVESTIGATING ACCESS BY AREA</t>
  </si>
  <si>
    <t>_wat_bas_r_</t>
  </si>
  <si>
    <t>_wat_lim_r_</t>
  </si>
  <si>
    <t>_wat_unimp_r_</t>
  </si>
  <si>
    <t>_wat_sur_r_</t>
  </si>
  <si>
    <t>_wat_bas_u_</t>
  </si>
  <si>
    <t>_wat_lim_u_</t>
  </si>
  <si>
    <t>_wat_unimp_u_</t>
  </si>
  <si>
    <t>_wat_sur_u_</t>
  </si>
  <si>
    <t>Maximum Values</t>
  </si>
  <si>
    <t>Minimum Values</t>
  </si>
  <si>
    <t>Mean</t>
  </si>
  <si>
    <t>Median</t>
  </si>
  <si>
    <t>Mode</t>
  </si>
  <si>
    <t>Standard Deviation</t>
  </si>
  <si>
    <t>3rd Quartile</t>
  </si>
  <si>
    <t>1st Quartile</t>
  </si>
  <si>
    <t>Interquartile Range</t>
  </si>
  <si>
    <t>INVESTIGATING ACCESS BY POPULATION SIZE</t>
  </si>
  <si>
    <t>INVESTIGATING ACCESS BY INCOME GROUP</t>
  </si>
  <si>
    <t>SUM of pop_n</t>
  </si>
  <si>
    <t>AVERAGE of pop_u</t>
  </si>
  <si>
    <t>AVERAGE of wat_bas_n</t>
  </si>
  <si>
    <t>AVERAGE of wat_lim_n</t>
  </si>
  <si>
    <t>AVERAGE of wat_unimp_n</t>
  </si>
  <si>
    <t>AVERAGE of wat_sur_n</t>
  </si>
  <si>
    <t>Grand 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</si>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</sst>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6"/>
      <color theme="1"/>
      <name val="Arial"/>
      <scheme val="minor"/>
    </font>
    <font>
      <sz val="9"/>
      <color rgb="FF000000"/>
      <name val="&quot;Google Sans Mono&quot;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/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/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3" borderId="0" xfId="0" applyFont="1" applyFill="1"/>
    <xf numFmtId="0" fontId="2" fillId="0" borderId="0" xfId="0" applyFont="1"/>
    <xf numFmtId="14" fontId="1" fillId="0" borderId="0" xfId="0" applyNumberFormat="1" applyFont="1"/>
    <xf numFmtId="0" fontId="2" fillId="2" borderId="0" xfId="0" applyFont="1" applyFill="1"/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1" xfId="0" pivotButton="1" applyBorder="1"/>
    <xf numFmtId="0" fontId="0" fillId="0" borderId="2" xfId="0" applyBorder="1"/>
    <xf numFmtId="0" fontId="0" fillId="0" borderId="3" xfId="0" applyBorder="1"/>
    <xf numFmtId="0" fontId="0" fillId="0" borderId="1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Border="1"/>
    <xf numFmtId="0" fontId="0" fillId="0" borderId="6" xfId="0" applyNumberFormat="1" applyBorder="1"/>
    <xf numFmtId="0" fontId="0" fillId="0" borderId="0" xfId="0" applyNumberFormat="1"/>
    <xf numFmtId="0" fontId="0" fillId="0" borderId="7" xfId="0" applyNumberFormat="1" applyBorder="1"/>
    <xf numFmtId="0" fontId="4" fillId="4" borderId="1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0" xfId="0" applyFont="1" applyFill="1"/>
    <xf numFmtId="0" fontId="4" fillId="0" borderId="8" xfId="0" applyNumberFormat="1" applyFont="1" applyBorder="1"/>
    <xf numFmtId="0" fontId="4" fillId="0" borderId="9" xfId="0" applyNumberFormat="1" applyFont="1" applyBorder="1"/>
    <xf numFmtId="0" fontId="4" fillId="0" borderId="10" xfId="0" applyNumberFormat="1" applyFont="1" applyBorder="1"/>
    <xf numFmtId="0" fontId="4" fillId="0" borderId="8" xfId="0" applyFont="1" applyBorder="1"/>
  </cellXfs>
  <cellStyles count="1">
    <cellStyle name="Normal" xfId="0" builtinId="0"/>
  </cellStyles>
  <dxfs count="6"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409575</xdr:colOff>
      <xdr:row>0</xdr:row>
      <xdr:rowOff>0</xdr:rowOff>
    </xdr:from>
    <xdr:to>
      <xdr:col>11</xdr:col>
      <xdr:colOff>171450</xdr:colOff>
      <xdr:row>14</xdr:row>
      <xdr:rowOff>161924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B8B7AB-158A-E4FD-E25E-1E6847069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8550" y="0"/>
          <a:ext cx="6038850" cy="2924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952500</xdr:colOff>
      <xdr:row>28</xdr:row>
      <xdr:rowOff>152400</xdr:rowOff>
    </xdr:from>
    <xdr:to>
      <xdr:col>6</xdr:col>
      <xdr:colOff>247650</xdr:colOff>
      <xdr:row>46</xdr:row>
      <xdr:rowOff>85726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C8C62E4-7B52-93C6-D363-92BC0DA5B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5486400"/>
          <a:ext cx="7962900" cy="35337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9524</xdr:rowOff>
    </xdr:from>
    <xdr:to>
      <xdr:col>5</xdr:col>
      <xdr:colOff>466725</xdr:colOff>
      <xdr:row>73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B528133-0BF6-C566-BF34-EFF098337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01224"/>
          <a:ext cx="7505700" cy="46101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723900</xdr:colOff>
      <xdr:row>50</xdr:row>
      <xdr:rowOff>0</xdr:rowOff>
    </xdr:from>
    <xdr:to>
      <xdr:col>12</xdr:col>
      <xdr:colOff>647700</xdr:colOff>
      <xdr:row>72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FF316B3-CA9A-EE10-4878-991CB8F23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2875" y="9791700"/>
          <a:ext cx="7038975" cy="451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19050</xdr:rowOff>
    </xdr:from>
    <xdr:to>
      <xdr:col>4</xdr:col>
      <xdr:colOff>1990725</xdr:colOff>
      <xdr:row>89</xdr:row>
      <xdr:rowOff>104775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6F9DB84-4BDF-C08C-8853-3AD9ECE58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11325"/>
          <a:ext cx="6943725" cy="3248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CLINTON" refreshedDate="45582.616428472225" refreshedVersion="8" recordCount="213" xr:uid="{00000000-000A-0000-FFFF-FFFF00000000}">
  <cacheSource type="worksheet">
    <worksheetSource ref="B1:H214" sheet="Estimates-on-the-use-of-water-("/>
  </cacheSource>
  <cacheFields count="7">
    <cacheField name="income_group" numFmtId="0">
      <sharedItems count="5">
        <s v="NAN"/>
        <s v="High income"/>
        <s v="Upper middle income"/>
        <s v="Lower middle income"/>
        <s v="Low income"/>
      </sharedItems>
    </cacheField>
    <cacheField name="pop_n" numFmtId="0">
      <sharedItems containsSemiMixedTypes="0" containsString="0" containsNumber="1" minValue="1.3500000240000001" maxValue="1463140.5"/>
    </cacheField>
    <cacheField name="pop_u" numFmtId="0">
      <sharedItems containsSemiMixedTypes="0" containsString="0" containsNumber="1" minValue="0" maxValue="100"/>
    </cacheField>
    <cacheField name="wat_bas_n" numFmtId="0">
      <sharedItems containsMixedTypes="1" containsNumber="1" minValue="37.202402050000003" maxValue="100.00000369999999"/>
    </cacheField>
    <cacheField name="wat_lim_n" numFmtId="0">
      <sharedItems containsMixedTypes="1" containsNumber="1" minValue="0" maxValue="37.426962869999997"/>
    </cacheField>
    <cacheField name="wat_unimp_n" numFmtId="0">
      <sharedItems containsMixedTypes="1" containsNumber="1" minValue="0" maxValue="33.53911377"/>
    </cacheField>
    <cacheField name="wat_sur_n" numFmtId="0">
      <sharedItems containsMixedTypes="1" containsNumber="1" minValue="0" maxValue="30.36979308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3">
  <r>
    <x v="0"/>
    <n v="1.3500000240000001"/>
    <n v="0"/>
    <n v="99.707676649999996"/>
    <n v="0"/>
    <n v="0.29232334589999998"/>
    <n v="0"/>
  </r>
  <r>
    <x v="0"/>
    <n v="1.618000031"/>
    <n v="46.202003480000002"/>
    <n v="97.010876179999997"/>
    <n v="0"/>
    <n v="2.9891238219999998"/>
    <n v="0"/>
  </r>
  <r>
    <x v="0"/>
    <n v="3.4830000399999999"/>
    <n v="78.507995609999995"/>
    <n v="95.308927400000002"/>
    <n v="0"/>
    <n v="4.6910725959999997"/>
    <n v="0"/>
  </r>
  <r>
    <x v="0"/>
    <n v="4.9990000720000003"/>
    <n v="9.1149997710000008"/>
    <n v="98.077482619999998"/>
    <n v="0"/>
    <n v="1.922517378"/>
    <n v="0"/>
  </r>
  <r>
    <x v="0"/>
    <n v="5.795000076"/>
    <n v="89.96199799"/>
    <n v="91.4"/>
    <n v="0"/>
    <n v="8.6"/>
    <n v="0"/>
  </r>
  <r>
    <x v="0"/>
    <n v="6.0710000989999999"/>
    <n v="40.082000729999997"/>
    <n v="99.1"/>
    <n v="0"/>
    <n v="0.9"/>
    <n v="0"/>
  </r>
  <r>
    <x v="0"/>
    <n v="9.8849999999999998"/>
    <n v="100"/>
    <n v="100"/>
    <n v="0"/>
    <n v="0"/>
    <n v="0"/>
  </r>
  <r>
    <x v="1"/>
    <n v="10.833999629999999"/>
    <n v="100"/>
    <n v="100"/>
    <n v="0"/>
    <n v="0"/>
    <n v="0"/>
  </r>
  <r>
    <x v="0"/>
    <n v="11.24600029"/>
    <n v="0"/>
    <n v="99.143287360000002"/>
    <n v="0"/>
    <n v="0.85671263900000005"/>
    <n v="0"/>
  </r>
  <r>
    <x v="2"/>
    <n v="11.791999819999999"/>
    <n v="64.013999940000005"/>
    <n v="100"/>
    <n v="0"/>
    <n v="0"/>
    <n v="0"/>
  </r>
  <r>
    <x v="0"/>
    <n v="17.56399918"/>
    <n v="75.495002749999998"/>
    <n v="99.971610220000002"/>
    <n v="0"/>
    <n v="2.8389782700000001E-2"/>
    <n v="0"/>
  </r>
  <r>
    <x v="2"/>
    <n v="18.091999049999998"/>
    <n v="80.987998959999999"/>
    <n v="99.657545499999998"/>
    <n v="0"/>
    <n v="0.34245449839999997"/>
    <n v="0"/>
  </r>
  <r>
    <x v="1"/>
    <n v="30.23699951"/>
    <n v="48.51499939"/>
    <n v="99.864383559999993"/>
    <n v="0"/>
    <n v="0.13561643840000001"/>
    <n v="0"/>
  </r>
  <r>
    <x v="1"/>
    <n v="33.691001890000003"/>
    <n v="100"/>
    <n v="100"/>
    <n v="0"/>
    <n v="0"/>
    <n v="0"/>
  </r>
  <r>
    <x v="1"/>
    <n v="33.937999730000001"/>
    <n v="97.499000550000005"/>
    <n v="100"/>
    <n v="0"/>
    <n v="0"/>
    <n v="0"/>
  </r>
  <r>
    <x v="1"/>
    <n v="38.137001040000001"/>
    <n v="14.416000370000001"/>
    <n v="100"/>
    <n v="0"/>
    <n v="0"/>
    <n v="0"/>
  </r>
  <r>
    <x v="1"/>
    <n v="38.658999999999999"/>
    <n v="100"/>
    <n v="99.999271390000004"/>
    <n v="0"/>
    <n v="7.2861055070000001E-4"/>
    <n v="0"/>
  </r>
  <r>
    <x v="1"/>
    <n v="39.243999479999999"/>
    <n v="100"/>
    <n v="100"/>
    <n v="0"/>
    <n v="0"/>
    <n v="0"/>
  </r>
  <r>
    <x v="1"/>
    <n v="48.865001679999999"/>
    <n v="42.397998809999997"/>
    <n v="100"/>
    <n v="0"/>
    <n v="0"/>
    <n v="0"/>
  </r>
  <r>
    <x v="2"/>
    <n v="55.196998600000001"/>
    <n v="87.152999879999996"/>
    <n v="99.773771659999994"/>
    <n v="0"/>
    <n v="0.22622834150000001"/>
    <n v="0"/>
  </r>
  <r>
    <x v="1"/>
    <n v="56.771999360000002"/>
    <n v="87.282005310000002"/>
    <n v="100.0000017"/>
    <n v="0"/>
    <n v="0"/>
    <n v="0"/>
  </r>
  <r>
    <x v="1"/>
    <n v="57.556999210000001"/>
    <n v="91.797996519999998"/>
    <n v="100"/>
    <n v="0"/>
    <n v="0"/>
    <n v="0"/>
  </r>
  <r>
    <x v="2"/>
    <n v="59.194000240000001"/>
    <n v="77.793991090000006"/>
    <n v="88.572046979999996"/>
    <n v="11.387979"/>
    <n v="3.9974025849999997E-2"/>
    <n v="0"/>
  </r>
  <r>
    <x v="1"/>
    <n v="62.272998809999997"/>
    <n v="100"/>
    <n v="99.903140019999995"/>
    <n v="0"/>
    <n v="9.6859982940000006E-2"/>
    <n v="0"/>
  </r>
  <r>
    <x v="1"/>
    <n v="77.26499939"/>
    <n v="87.916000370000006"/>
    <n v="100.00000369999999"/>
    <n v="0"/>
    <n v="0"/>
    <n v="0"/>
  </r>
  <r>
    <x v="1"/>
    <n v="85.031997680000003"/>
    <n v="52.89800262"/>
    <n v="99.075000000000003"/>
    <n v="0"/>
    <n v="0.92500000000000004"/>
    <n v="0"/>
  </r>
  <r>
    <x v="1"/>
    <n v="104.4229965"/>
    <n v="95.939002990000006"/>
    <n v="98.71826738"/>
    <n v="0"/>
    <n v="1.281732624"/>
    <n v="0"/>
  </r>
  <r>
    <x v="2"/>
    <n v="105.6969986"/>
    <n v="23.098999020000001"/>
    <n v="98.731080829999996"/>
    <n v="0.88149729619999995"/>
    <n v="0.38742187769999997"/>
    <n v="0"/>
  </r>
  <r>
    <x v="3"/>
    <n v="119.44599909999999"/>
    <n v="55.593997960000003"/>
    <n v="77.970920849999999"/>
    <n v="4.0768996250000002"/>
    <n v="17.952179529999999"/>
    <n v="0"/>
  </r>
  <r>
    <x v="1"/>
    <n v="168.78300479999999"/>
    <n v="94.938003539999997"/>
    <n v="99.6952"/>
    <n v="0"/>
    <n v="0.30480000000000002"/>
    <n v="0"/>
  </r>
  <r>
    <x v="2"/>
    <n v="183.62899780000001"/>
    <n v="18.8409996"/>
    <n v="96.887844569999999"/>
    <n v="1.815652166"/>
    <n v="1.296503269"/>
    <n v="0"/>
  </r>
  <r>
    <x v="3"/>
    <n v="198.4100037"/>
    <n v="17.888999940000001"/>
    <n v="91.837724550000004"/>
    <n v="6.5208999519999997"/>
    <n v="1.4186234280000001"/>
    <n v="0.22275206789999999"/>
  </r>
  <r>
    <x v="3"/>
    <n v="219.16099550000001"/>
    <n v="74.354003910000003"/>
    <n v="78.22645516"/>
    <n v="20.237982980000002"/>
    <n v="0.44351992839999999"/>
    <n v="1.0920419299999999"/>
  </r>
  <r>
    <x v="0"/>
    <n v="272.81298829999997"/>
    <n v="45.750999450000002"/>
    <n v="96.371179710000007"/>
    <n v="0"/>
    <n v="3.6288202950000001"/>
    <s v="NAN"/>
  </r>
  <r>
    <x v="1"/>
    <n v="280.90399170000001"/>
    <n v="61.975002289999999"/>
    <n v="100"/>
    <n v="0"/>
    <n v="0"/>
    <n v="0"/>
  </r>
  <r>
    <x v="1"/>
    <n v="285.4909973"/>
    <n v="71.517997739999998"/>
    <n v="99.305320570000006"/>
    <n v="0"/>
    <n v="0.69467942780000003"/>
    <n v="0"/>
  </r>
  <r>
    <x v="1"/>
    <n v="287.37100220000002"/>
    <n v="31.190999980000001"/>
    <n v="98.514450420000003"/>
    <n v="0.26760057609999999"/>
    <n v="1.2179490049999999"/>
    <n v="0"/>
  </r>
  <r>
    <x v="0"/>
    <n v="298.68200680000001"/>
    <n v="85.819999690000003"/>
    <n v="93.782216349999999"/>
    <n v="0"/>
    <n v="6.2177836519999996"/>
    <n v="0"/>
  </r>
  <r>
    <x v="3"/>
    <n v="307.14999390000003"/>
    <n v="25.525001530000001"/>
    <n v="91.231190749999996"/>
    <n v="1.0623850500000001"/>
    <n v="0"/>
    <n v="7.706424202"/>
  </r>
  <r>
    <x v="1"/>
    <n v="341.25"/>
    <n v="93.897994999999995"/>
    <n v="99.999997210000004"/>
    <n v="0"/>
    <n v="2.7946500150000002E-6"/>
    <n v="0"/>
  </r>
  <r>
    <x v="0"/>
    <n v="375.26501459999997"/>
    <n v="89.13999939"/>
    <n v="99.841970779999997"/>
    <n v="0"/>
    <n v="0.15802921580000001"/>
    <n v="0"/>
  </r>
  <r>
    <x v="2"/>
    <n v="397.62100220000002"/>
    <n v="46.025001529999997"/>
    <n v="98.401954630000006"/>
    <n v="1.249110629"/>
    <n v="0.3489347411"/>
    <n v="0"/>
  </r>
  <r>
    <x v="0"/>
    <n v="400.12701420000002"/>
    <n v="98.498992920000006"/>
    <n v="99.803126039999995"/>
    <n v="0"/>
    <n v="0.19687396130000001"/>
    <n v="0"/>
  </r>
  <r>
    <x v="1"/>
    <n v="437.48300169999999"/>
    <n v="78.250007629999999"/>
    <n v="99.900036799999995"/>
    <n v="0"/>
    <n v="9.9963200360000004E-2"/>
    <n v="0"/>
  </r>
  <r>
    <x v="1"/>
    <n v="441.53900149999998"/>
    <n v="94.744003300000003"/>
    <n v="100.0000004"/>
    <n v="0"/>
    <n v="0"/>
    <n v="0"/>
  </r>
  <r>
    <x v="2"/>
    <n v="540.54199219999998"/>
    <n v="40.668998719999998"/>
    <n v="99.544438600000007"/>
    <n v="4.8050691299999997E-2"/>
    <n v="0.40751070499999997"/>
    <n v="0"/>
  </r>
  <r>
    <x v="3"/>
    <n v="555.98797609999997"/>
    <n v="66.652000430000001"/>
    <n v="88.769606420000002"/>
    <n v="7.9041508460000003"/>
    <n v="3.2091477159999999"/>
    <n v="0.1170950144"/>
  </r>
  <r>
    <x v="2"/>
    <n v="586.63397220000002"/>
    <n v="66.149002080000002"/>
    <n v="97.989631669999994"/>
    <n v="1.0672469410000001"/>
    <n v="0.37933650730000001"/>
    <n v="0.56378488400000004"/>
  </r>
  <r>
    <x v="1"/>
    <n v="625.97601320000001"/>
    <n v="91.452995299999998"/>
    <n v="99.879932539999999"/>
    <n v="0"/>
    <n v="0.1200674649"/>
    <n v="0"/>
  </r>
  <r>
    <x v="2"/>
    <n v="628.06201169999997"/>
    <n v="67.488006589999998"/>
    <n v="98.856916519999999"/>
    <n v="0.54547882039999995"/>
    <n v="0.59231201099999997"/>
    <n v="5.2926508940000002E-3"/>
  </r>
  <r>
    <x v="1"/>
    <n v="649.34198000000004"/>
    <n v="100"/>
    <n v="100"/>
    <n v="0"/>
    <n v="0"/>
    <n v="0"/>
  </r>
  <r>
    <x v="3"/>
    <n v="686.87799070000005"/>
    <n v="24.670000080000001"/>
    <n v="67.301025539999998"/>
    <n v="5.79547831"/>
    <n v="21.267843129999999"/>
    <n v="5.6356530249999999"/>
  </r>
  <r>
    <x v="3"/>
    <n v="771.61199950000002"/>
    <n v="42.31599808"/>
    <n v="97.313222629999999"/>
    <n v="2.4607126070000001"/>
    <n v="0.17642421829999999"/>
    <n v="4.9640541420000003E-2"/>
  </r>
  <r>
    <x v="2"/>
    <n v="786.55902100000003"/>
    <n v="26.7859993"/>
    <n v="95.554806850000006"/>
    <n v="1.205244408"/>
    <n v="1.143069849"/>
    <n v="2.0968788969999999"/>
  </r>
  <r>
    <x v="0"/>
    <n v="895.30798340000001"/>
    <n v="99.659004210000006"/>
    <n v="100"/>
    <n v="0"/>
    <n v="0"/>
    <n v="0"/>
  </r>
  <r>
    <x v="2"/>
    <n v="896.44396970000003"/>
    <n v="57.247005459999997"/>
    <n v="94.30106524"/>
    <n v="0"/>
    <n v="3.3186027660000001"/>
    <n v="2.380331999"/>
  </r>
  <r>
    <x v="3"/>
    <n v="988.00201419999996"/>
    <n v="78.061996460000003"/>
    <n v="76.049920209999996"/>
    <n v="14.7574817"/>
    <n v="7.0158760510000002"/>
    <n v="2.1767220379999999"/>
  </r>
  <r>
    <x v="3"/>
    <n v="1160.1639399999999"/>
    <n v="24.17100143"/>
    <n v="70.753070949999994"/>
    <n v="9.5070671630000003"/>
    <n v="9.8355679309999999"/>
    <n v="9.9042939590000003"/>
  </r>
  <r>
    <x v="1"/>
    <n v="1207.360962"/>
    <n v="66.820999150000006"/>
    <n v="99.765173180000005"/>
    <n v="0"/>
    <n v="0.2348268167"/>
    <n v="0"/>
  </r>
  <r>
    <x v="2"/>
    <n v="1271.7669679999999"/>
    <n v="40.759998320000001"/>
    <n v="99.866254699999999"/>
    <n v="0"/>
    <n v="0.13374530139999999"/>
    <n v="0"/>
  </r>
  <r>
    <x v="3"/>
    <n v="1318.4420170000001"/>
    <n v="31.31999969"/>
    <n v="85.495601199999996"/>
    <n v="1.88586597"/>
    <n v="8.3600293969999999"/>
    <n v="4.2585034329999996"/>
  </r>
  <r>
    <x v="1"/>
    <n v="1326.5389399999999"/>
    <n v="69.229003910000003"/>
    <n v="99.59078178"/>
    <n v="0"/>
    <n v="0.40921822320000001"/>
    <n v="0"/>
  </r>
  <r>
    <x v="1"/>
    <n v="1399.490967"/>
    <n v="53.2140007"/>
    <n v="98.875170769999997"/>
    <n v="1.1248292310000001"/>
    <n v="0"/>
    <n v="0"/>
  </r>
  <r>
    <x v="1"/>
    <n v="1701.5830080000001"/>
    <n v="89.506004329999996"/>
    <n v="100"/>
    <n v="0"/>
    <n v="0"/>
    <n v="0"/>
  </r>
  <r>
    <x v="1"/>
    <n v="1886.2020259999999"/>
    <n v="68.315002440000001"/>
    <n v="98.782601150000005"/>
    <n v="0.68230074240000005"/>
    <n v="0.53509810369999999"/>
    <n v="0"/>
  </r>
  <r>
    <x v="4"/>
    <n v="1967.998047"/>
    <n v="44.195999149999999"/>
    <n v="59.016912210000001"/>
    <n v="14.03457137"/>
    <n v="26.6263769"/>
    <n v="0.3221395192"/>
  </r>
  <r>
    <x v="1"/>
    <n v="2078.931885"/>
    <n v="55.118003850000001"/>
    <n v="99.5"/>
    <n v="0"/>
    <n v="0.5"/>
    <n v="0"/>
  </r>
  <r>
    <x v="2"/>
    <n v="2083.3798830000001"/>
    <n v="58.481998439999998"/>
    <n v="97.742815789999995"/>
    <n v="1.6349941400000001"/>
    <n v="0.57422847619999995"/>
    <n v="4.796159706E-2"/>
  </r>
  <r>
    <x v="3"/>
    <n v="2142.251953"/>
    <n v="29.027999879999999"/>
    <n v="72.176039270000004"/>
    <n v="10.40592597"/>
    <n v="12.21725464"/>
    <n v="5.2007801159999998"/>
  </r>
  <r>
    <x v="2"/>
    <n v="2225.7280270000001"/>
    <n v="90.092002870000002"/>
    <n v="85.341930599999998"/>
    <n v="7.7352631030000003"/>
    <n v="6.9228083570000001"/>
    <s v="NAN"/>
  </r>
  <r>
    <x v="2"/>
    <n v="2351.625"/>
    <n v="70.876998900000004"/>
    <n v="92.213563070000006"/>
    <n v="4.7230389700000002"/>
    <n v="1.7325264760000001"/>
    <n v="1.330871481"/>
  </r>
  <r>
    <x v="4"/>
    <n v="2416.6640630000002"/>
    <n v="62.581996920000002"/>
    <n v="80.940407140000005"/>
    <n v="8.5973913910000004"/>
    <n v="10.352852070000001"/>
    <n v="0.10934939270000001"/>
  </r>
  <r>
    <x v="2"/>
    <n v="2540.9160160000001"/>
    <n v="52.033000950000002"/>
    <n v="84.270036279999999"/>
    <n v="7.0876275099999999"/>
    <n v="3.740143722"/>
    <n v="4.9021924849999996"/>
  </r>
  <r>
    <x v="1"/>
    <n v="2722.2910160000001"/>
    <n v="68.045997619999994"/>
    <n v="98.013347240000002"/>
    <n v="0"/>
    <n v="1.9866527599999999"/>
    <n v="0"/>
  </r>
  <r>
    <x v="1"/>
    <n v="2860.8400879999999"/>
    <n v="93.581001279999995"/>
    <n v="100"/>
    <n v="0"/>
    <n v="0"/>
    <n v="0"/>
  </r>
  <r>
    <x v="2"/>
    <n v="2877.8000489999999"/>
    <n v="62.111999509999997"/>
    <n v="95.068038830000006"/>
    <n v="1.8846560919999999"/>
    <n v="3.0473050810000002"/>
    <n v="0"/>
  </r>
  <r>
    <x v="1"/>
    <n v="2881.0600589999999"/>
    <n v="99.23500061"/>
    <n v="99.568101940000005"/>
    <n v="0"/>
    <n v="0.4318980637"/>
    <n v="0"/>
  </r>
  <r>
    <x v="2"/>
    <n v="2961.1608890000002"/>
    <n v="56.311000819999997"/>
    <n v="91.029944499999999"/>
    <n v="5.3675709139999999"/>
    <n v="1.8640102030000001"/>
    <n v="1.7384743789999999"/>
  </r>
  <r>
    <x v="2"/>
    <n v="2963.2338869999999"/>
    <n v="63.312999730000001"/>
    <n v="99.971180689999997"/>
    <n v="0"/>
    <n v="2.8819308009999999E-2"/>
    <n v="0"/>
  </r>
  <r>
    <x v="3"/>
    <n v="3278.2919919999999"/>
    <n v="68.656997680000003"/>
    <n v="85.495625270000005"/>
    <n v="2.1464289299999999"/>
    <n v="6.6333667140000001"/>
    <n v="5.7245790809999999"/>
  </r>
  <r>
    <x v="2"/>
    <n v="3280.8149410000001"/>
    <n v="49.020000459999999"/>
    <n v="96.113897620000003"/>
    <n v="3.8236639380000002"/>
    <n v="6.2438437520000001E-2"/>
    <n v="0"/>
  </r>
  <r>
    <x v="1"/>
    <n v="3473.7270509999998"/>
    <n v="95.51499939"/>
    <n v="99.495757560000001"/>
    <n v="0.50424244119999995"/>
    <n v="0"/>
    <n v="0"/>
  </r>
  <r>
    <x v="2"/>
    <n v="3989.1750489999999"/>
    <n v="59.452995299999998"/>
    <n v="97.348139700000004"/>
    <n v="0"/>
    <n v="2.6327613790000002"/>
    <n v="1.9098923269999998E-2"/>
  </r>
  <r>
    <x v="2"/>
    <n v="4033.9628910000001"/>
    <n v="42.849002839999997"/>
    <n v="90.569962239999995"/>
    <n v="1.519776762"/>
    <n v="7.910260997"/>
    <n v="0"/>
  </r>
  <r>
    <x v="1"/>
    <n v="4105.2680659999996"/>
    <n v="57.552997589999997"/>
    <s v="NAN"/>
    <s v="NAN"/>
    <s v="NAN"/>
    <s v="NAN"/>
  </r>
  <r>
    <x v="1"/>
    <n v="4270.5629879999997"/>
    <n v="100"/>
    <n v="100"/>
    <n v="0"/>
    <n v="0"/>
    <n v="0"/>
  </r>
  <r>
    <x v="1"/>
    <n v="4314.7680659999996"/>
    <n v="68.414001459999994"/>
    <n v="94.372544360000006"/>
    <n v="1.8734805919999999"/>
    <n v="2.2623042469999999"/>
    <n v="1.491670799"/>
  </r>
  <r>
    <x v="3"/>
    <n v="4649.6601559999999"/>
    <n v="55.326995850000003"/>
    <n v="71.681049229999999"/>
    <n v="13.476891930000001"/>
    <n v="14.820326809999999"/>
    <n v="2.173203433E-2"/>
  </r>
  <r>
    <x v="1"/>
    <n v="4822.2329099999997"/>
    <n v="86.698997500000004"/>
    <n v="100.00000129999999"/>
    <n v="0"/>
    <n v="0"/>
    <n v="0"/>
  </r>
  <r>
    <x v="4"/>
    <n v="4829.7641599999997"/>
    <n v="42.197998050000002"/>
    <n v="37.202402050000003"/>
    <n v="25.682373479999999"/>
    <n v="33.53911377"/>
    <n v="3.5761107079999999"/>
  </r>
  <r>
    <x v="1"/>
    <n v="4937.7958980000003"/>
    <n v="63.652999880000003"/>
    <n v="97.399706510000001"/>
    <n v="0"/>
    <n v="2.6002934849999999"/>
    <n v="0"/>
  </r>
  <r>
    <x v="4"/>
    <n v="5057.6767579999996"/>
    <n v="52.088996889999997"/>
    <n v="75.261791590000001"/>
    <n v="8.7006574749999999"/>
    <n v="3.488080869"/>
    <n v="12.549470060000001"/>
  </r>
  <r>
    <x v="2"/>
    <n v="5094.1137699999999"/>
    <n v="80.770996089999997"/>
    <n v="99.810536929999998"/>
    <n v="0.18945947460000001"/>
    <n v="3.5944518969999999E-6"/>
    <n v="0"/>
  </r>
  <r>
    <x v="3"/>
    <n v="5101.4160160000001"/>
    <n v="76.718994140000007"/>
    <n v="97.880397220000006"/>
    <n v="1.029979486"/>
    <n v="1.089623295"/>
    <s v="NAN"/>
  </r>
  <r>
    <x v="1"/>
    <n v="5106.6220700000003"/>
    <n v="86.275993349999993"/>
    <n v="92.168024689999996"/>
    <n v="7.5414198929999996"/>
    <n v="0.26040520360000002"/>
    <n v="3.0150217449999999E-2"/>
  </r>
  <r>
    <x v="1"/>
    <n v="5421.2421880000002"/>
    <n v="82.973991389999995"/>
    <n v="99.999995499999997"/>
    <n v="0"/>
    <n v="4.5034074529999998E-6"/>
    <n v="0"/>
  </r>
  <r>
    <x v="1"/>
    <n v="5459.6430659999996"/>
    <n v="53.759998320000001"/>
    <n v="99.787698579999997"/>
    <n v="0.2123014241"/>
    <n v="0"/>
    <n v="0"/>
  </r>
  <r>
    <x v="3"/>
    <n v="5518.091797"/>
    <n v="67.829002380000006"/>
    <n v="73.78451158"/>
    <n v="10.46117203"/>
    <n v="9.5591807220000007"/>
    <n v="6.1951356640000004"/>
  </r>
  <r>
    <x v="1"/>
    <n v="5540.7177730000003"/>
    <n v="85.517005920000003"/>
    <n v="100.0000033"/>
    <n v="0"/>
    <n v="0"/>
    <n v="0"/>
  </r>
  <r>
    <x v="1"/>
    <n v="5792.203125"/>
    <n v="88.116004939999996"/>
    <n v="100.00000110000001"/>
    <n v="0"/>
    <n v="0"/>
    <n v="0"/>
  </r>
  <r>
    <x v="1"/>
    <n v="5850.3427730000003"/>
    <n v="100"/>
    <n v="100"/>
    <n v="0"/>
    <n v="0"/>
    <n v="0"/>
  </r>
  <r>
    <x v="2"/>
    <n v="6031.1870120000003"/>
    <n v="52.516002659999998"/>
    <n v="100"/>
    <n v="0"/>
    <n v="0"/>
    <n v="0"/>
  </r>
  <r>
    <x v="3"/>
    <n v="6486.201172"/>
    <n v="73.444000239999994"/>
    <n v="97.946575409999994"/>
    <n v="0.20726323190000001"/>
    <n v="0.31517399689999998"/>
    <n v="1.530987366"/>
  </r>
  <r>
    <x v="0"/>
    <n v="6524.1909180000002"/>
    <n v="36.855998990000003"/>
    <n v="91.699305219999999"/>
    <n v="1.900734111"/>
    <n v="1.8656486999999999"/>
    <n v="4.5343119649999997"/>
  </r>
  <r>
    <x v="3"/>
    <n v="6624.5541990000002"/>
    <n v="59.012001040000001"/>
    <n v="81.708753799999997"/>
    <n v="1.506645682"/>
    <n v="13.530531140000001"/>
    <n v="3.2540693780000001"/>
  </r>
  <r>
    <x v="3"/>
    <n v="6825.4418949999999"/>
    <n v="88.924995420000002"/>
    <n v="92.6"/>
    <n v="7.4"/>
    <n v="0"/>
    <n v="0"/>
  </r>
  <r>
    <x v="2"/>
    <n v="6871.2871089999999"/>
    <n v="80.691001889999995"/>
    <n v="99.891523800000002"/>
    <n v="0"/>
    <n v="0.1084762012"/>
    <n v="0"/>
  </r>
  <r>
    <x v="2"/>
    <n v="6948.4448240000002"/>
    <n v="75.685997009999994"/>
    <n v="99.011416940000004"/>
    <n v="0"/>
    <n v="0.98858306070000002"/>
    <n v="0"/>
  </r>
  <r>
    <x v="2"/>
    <n v="7132.5297849999997"/>
    <n v="62.182994839999999"/>
    <n v="99.593466329999998"/>
    <n v="0.40653024389999998"/>
    <n v="3.4229177000000001E-6"/>
    <n v="0"/>
  </r>
  <r>
    <x v="3"/>
    <n v="7275.5561520000001"/>
    <n v="36.290000919999997"/>
    <n v="85.219743179999995"/>
    <n v="3.566857739"/>
    <n v="10.62886799"/>
    <n v="0.58453109380000001"/>
  </r>
  <r>
    <x v="1"/>
    <n v="7496.9877930000002"/>
    <n v="100"/>
    <n v="100"/>
    <n v="0"/>
    <n v="0"/>
    <n v="0"/>
  </r>
  <r>
    <x v="4"/>
    <n v="7976.9848629999997"/>
    <n v="42.923000340000002"/>
    <n v="63.766285619999998"/>
    <n v="9.0233163570000006"/>
    <n v="15.5639457"/>
    <n v="11.646452330000001"/>
  </r>
  <r>
    <x v="4"/>
    <n v="8278.7373050000006"/>
    <n v="42.799999239999998"/>
    <n v="68.58372009"/>
    <n v="6.065434765"/>
    <n v="14.16432245"/>
    <n v="11.18652269"/>
  </r>
  <r>
    <x v="1"/>
    <n v="8654.6181639999995"/>
    <n v="73.915000919999997"/>
    <n v="100.0000028"/>
    <n v="0"/>
    <n v="0"/>
    <n v="0"/>
  </r>
  <r>
    <x v="1"/>
    <n v="8655.5410159999992"/>
    <n v="92.58699799"/>
    <n v="100"/>
    <n v="0"/>
    <n v="0"/>
    <n v="0"/>
  </r>
  <r>
    <x v="2"/>
    <n v="8737.3701170000004"/>
    <n v="56.445999149999999"/>
    <n v="95.29552932"/>
    <n v="4.244199279"/>
    <n v="0.44372047780000001"/>
    <n v="1.6550926470000001E-2"/>
  </r>
  <r>
    <x v="3"/>
    <n v="8947.0273440000001"/>
    <n v="13.34500027"/>
    <n v="45.344017520000001"/>
    <n v="2.128564452"/>
    <n v="22.157624949999999"/>
    <n v="30.369793080000001"/>
  </r>
  <r>
    <x v="1"/>
    <n v="9006.4003909999992"/>
    <n v="58.748001100000003"/>
    <n v="100"/>
    <n v="0"/>
    <n v="0"/>
    <n v="0"/>
  </r>
  <r>
    <x v="2"/>
    <n v="9449.3212889999995"/>
    <n v="79.483001709999996"/>
    <n v="96.534726079999999"/>
    <n v="3.3721195499999999"/>
    <n v="9.3154368370000004E-2"/>
    <n v="0"/>
  </r>
  <r>
    <x v="3"/>
    <n v="9537.6416019999997"/>
    <n v="27.505998609999999"/>
    <n v="81.852415019999995"/>
    <n v="2.5683639349999998"/>
    <n v="3.4218570050000001"/>
    <n v="12.157364039999999"/>
  </r>
  <r>
    <x v="1"/>
    <n v="9660.3496090000008"/>
    <n v="71.942001340000004"/>
    <n v="99.999997469999997"/>
    <n v="0"/>
    <n v="2.5272441919999999E-6"/>
    <n v="0"/>
  </r>
  <r>
    <x v="1"/>
    <n v="9890.4003909999992"/>
    <n v="87.047996519999998"/>
    <n v="99.965596000000005"/>
    <n v="0"/>
    <n v="3.4403999999999997E-2"/>
    <n v="0"/>
  </r>
  <r>
    <x v="3"/>
    <n v="9904.6083980000003"/>
    <n v="58.358997340000002"/>
    <n v="95.689221130000007"/>
    <n v="0.4256206085"/>
    <n v="3.8851582640000002"/>
    <n v="0"/>
  </r>
  <r>
    <x v="1"/>
    <n v="10099.26953"/>
    <n v="87.97699738"/>
    <n v="99.826867629999995"/>
    <n v="0"/>
    <n v="0.17313237349999999"/>
    <n v="0"/>
  </r>
  <r>
    <x v="2"/>
    <n v="10139.174800000001"/>
    <n v="56.397003169999998"/>
    <n v="96.043376129999999"/>
    <n v="1.04278118"/>
    <n v="2.9138426879999999"/>
    <n v="0"/>
  </r>
  <r>
    <x v="1"/>
    <n v="10196.70703"/>
    <n v="66.309997559999999"/>
    <n v="99.911993670000001"/>
    <n v="0"/>
    <n v="8.8006333689999994E-2"/>
    <n v="0"/>
  </r>
  <r>
    <x v="2"/>
    <n v="10203.139649999999"/>
    <n v="91.417999269999996"/>
    <n v="98.940302959999997"/>
    <n v="0.1462147369"/>
    <n v="0.8536474704"/>
    <n v="5.9834831790000001E-2"/>
  </r>
  <r>
    <x v="1"/>
    <n v="10423.05566"/>
    <n v="79.715003969999998"/>
    <n v="100.00000230000001"/>
    <n v="0"/>
    <n v="0"/>
    <n v="0"/>
  </r>
  <r>
    <x v="1"/>
    <n v="10708.98242"/>
    <n v="74.061004639999993"/>
    <n v="99.880591670000001"/>
    <n v="0"/>
    <n v="0.11940833250000001"/>
    <n v="0"/>
  </r>
  <r>
    <x v="2"/>
    <n v="10847.9043"/>
    <n v="82.540000919999997"/>
    <n v="96.686811919999997"/>
    <n v="0.46703865039999998"/>
    <n v="1.2694287829999999"/>
    <n v="1.5767206439999999"/>
  </r>
  <r>
    <x v="4"/>
    <n v="11193.728520000001"/>
    <n v="20.198999400000002"/>
    <n v="40.95092717"/>
    <n v="37.426962869999997"/>
    <n v="13.537555190000001"/>
    <n v="8.0845547619999998"/>
  </r>
  <r>
    <x v="2"/>
    <n v="11326.61621"/>
    <n v="77.194000239999994"/>
    <n v="97.002696159999999"/>
    <n v="1.471384542"/>
    <n v="1.252811506"/>
    <n v="0.27310779629999998"/>
  </r>
  <r>
    <x v="3"/>
    <n v="11402.5332"/>
    <n v="57.087997440000002"/>
    <n v="66.695308400000002"/>
    <n v="9.8145436519999993"/>
    <n v="23.490147950000001"/>
    <n v="0"/>
  </r>
  <r>
    <x v="1"/>
    <n v="11589.61621"/>
    <n v="98.078994750000007"/>
    <n v="99.999996449999998"/>
    <n v="0"/>
    <n v="3.5547967910000002E-6"/>
    <n v="0"/>
  </r>
  <r>
    <x v="3"/>
    <n v="11673.0293"/>
    <n v="70.123001099999996"/>
    <n v="93.390071629999994"/>
    <n v="0.13659052960000001"/>
    <n v="1.575010843"/>
    <n v="4.8983269969999998"/>
  </r>
  <r>
    <x v="3"/>
    <n v="11818.61816"/>
    <n v="69.568000789999999"/>
    <n v="97.54330899"/>
    <n v="1.63135067"/>
    <n v="0.82534033780000005"/>
    <n v="0"/>
  </r>
  <r>
    <x v="4"/>
    <n v="11890.78125"/>
    <n v="13.708000180000001"/>
    <n v="62.207122249999998"/>
    <n v="19.439693139999999"/>
    <n v="14.758259689999999"/>
    <n v="3.5949249129999998"/>
  </r>
  <r>
    <x v="3"/>
    <n v="12123.19824"/>
    <n v="48.414997100000001"/>
    <n v="65.414122989999996"/>
    <n v="9.317535586"/>
    <n v="21.97254088"/>
    <n v="3.2958005469999998"/>
  </r>
  <r>
    <x v="4"/>
    <n v="12952.208979999999"/>
    <n v="17.432001110000002"/>
    <n v="60.41450115"/>
    <n v="22.3207193"/>
    <n v="13.15480415"/>
    <n v="4.1099754009999998"/>
  </r>
  <r>
    <x v="4"/>
    <n v="13132.79199"/>
    <n v="36.875"/>
    <n v="63.961788740000003"/>
    <n v="21.281591500000001"/>
    <n v="6.2961194059999999"/>
    <n v="8.4605003540000006"/>
  </r>
  <r>
    <x v="3"/>
    <n v="14862.92676"/>
    <n v="32.242000580000003"/>
    <n v="62.666457610000002"/>
    <n v="14.1975397"/>
    <n v="16.277855450000001"/>
    <n v="6.8581472420000003"/>
  </r>
  <r>
    <x v="4"/>
    <n v="15893.21875"/>
    <n v="46.140998840000002"/>
    <n v="56.476973389999998"/>
    <n v="27.704199559999999"/>
    <n v="13.41704303"/>
    <n v="2.4017840210000001"/>
  </r>
  <r>
    <x v="4"/>
    <n v="16425.859380000002"/>
    <n v="23.520000459999999"/>
    <n v="46.187534790000001"/>
    <n v="14.74028929"/>
    <n v="31.562457139999999"/>
    <n v="7.5097187840000004"/>
  </r>
  <r>
    <x v="3"/>
    <n v="16718.970700000002"/>
    <n v="24.23200035"/>
    <n v="71.219884969999995"/>
    <n v="13.90222204"/>
    <n v="5.6772185579999999"/>
    <n v="9.2006744339999997"/>
  </r>
  <r>
    <x v="3"/>
    <n v="16743.929690000001"/>
    <n v="48.122001650000001"/>
    <n v="84.905237790000001"/>
    <n v="2.3872175090000001"/>
    <n v="12.60781566"/>
    <n v="9.9729040419999998E-2"/>
  </r>
  <r>
    <x v="1"/>
    <n v="17134.873049999998"/>
    <n v="92.236000059999995"/>
    <n v="99.999999290000005"/>
    <n v="0"/>
    <n v="7.1240862099999999E-7"/>
    <n v="0"/>
  </r>
  <r>
    <x v="4"/>
    <n v="17500.65625"/>
    <n v="55.475002289999999"/>
    <n v="93.925857179999994"/>
    <n v="5.8737307679999997"/>
    <n v="0.20041205419999999"/>
    <n v="0"/>
  </r>
  <r>
    <x v="2"/>
    <n v="17643.060549999998"/>
    <n v="64.166000370000006"/>
    <n v="95.359763560000005"/>
    <n v="3.451463449E-3"/>
    <n v="2.6044853890000002"/>
    <n v="2.032299589"/>
  </r>
  <r>
    <x v="2"/>
    <n v="17915.566409999999"/>
    <n v="51.835998539999999"/>
    <n v="94.006428270000001"/>
    <n v="1.034150511"/>
    <n v="3.2159118150000001"/>
    <n v="1.7435094040000001"/>
  </r>
  <r>
    <x v="4"/>
    <n v="18383.95508"/>
    <n v="44.6289978"/>
    <n v="65.412383570000003"/>
    <n v="6.1539390200000001"/>
    <n v="21.576840709999999"/>
    <n v="6.8568367060000002"/>
  </r>
  <r>
    <x v="2"/>
    <n v="18776.707030000001"/>
    <n v="57.671001429999997"/>
    <n v="95.434970320000005"/>
    <n v="1.9414250390000001"/>
    <n v="2.5459569339999999"/>
    <n v="7.7647704710000001E-2"/>
  </r>
  <r>
    <x v="1"/>
    <n v="19116.208979999999"/>
    <n v="87.72699738"/>
    <n v="99.999998719999994"/>
    <n v="0"/>
    <n v="1.2771393330000001E-6"/>
    <n v="0"/>
  </r>
  <r>
    <x v="4"/>
    <n v="19129.95508"/>
    <n v="17.42700005"/>
    <n v="70.047728509999999"/>
    <n v="21.95081497"/>
    <n v="5.7763044069999996"/>
    <n v="2.2251521099999998"/>
  </r>
  <r>
    <x v="1"/>
    <n v="19237.681639999999"/>
    <n v="54.194000240000001"/>
    <n v="100"/>
    <n v="0"/>
    <n v="0"/>
    <n v="0"/>
  </r>
  <r>
    <x v="4"/>
    <n v="20250.833979999999"/>
    <n v="43.909004209999999"/>
    <n v="82.547291029999997"/>
    <n v="3.8547345270000002"/>
    <n v="12.246971350000001"/>
    <n v="1.3510030900000001"/>
  </r>
  <r>
    <x v="4"/>
    <n v="20903.277340000001"/>
    <n v="30.60700035"/>
    <n v="47.214854459999998"/>
    <n v="31.2730034"/>
    <n v="21.15863263"/>
    <n v="0.35350950240000001"/>
  </r>
  <r>
    <x v="3"/>
    <n v="21413.25"/>
    <n v="18.71299934"/>
    <n v="92.227579370000001"/>
    <n v="0.59545814949999998"/>
    <n v="5.3489270639999997"/>
    <n v="1.82803542"/>
  </r>
  <r>
    <x v="4"/>
    <n v="24206.636719999999"/>
    <n v="16.625999449999998"/>
    <n v="46.911797470000003"/>
    <n v="21.653898699999999"/>
    <n v="27.027512439999999"/>
    <n v="4.4067913919999997"/>
  </r>
  <r>
    <x v="1"/>
    <n v="25499.880860000001"/>
    <n v="86.240997309999997"/>
    <n v="99.969811820000004"/>
    <n v="0"/>
    <n v="3.0188178730000001E-2"/>
    <n v="0"/>
  </r>
  <r>
    <x v="4"/>
    <n v="25778.814450000002"/>
    <n v="62.381000520000001"/>
    <n v="93.843843030000002"/>
    <n v="0.68313118719999999"/>
    <n v="5.2096927800000001"/>
    <n v="0.26333300580000002"/>
  </r>
  <r>
    <x v="3"/>
    <n v="26378.275389999999"/>
    <n v="51.70599747"/>
    <n v="70.909070389999997"/>
    <n v="8.9354217019999993"/>
    <n v="14.192441609999999"/>
    <n v="5.9630662929999998"/>
  </r>
  <r>
    <x v="3"/>
    <n v="26545.863280000001"/>
    <n v="57.560005189999998"/>
    <n v="65.720418179999996"/>
    <n v="12.874748629999999"/>
    <n v="15.00100626"/>
    <n v="6.4038269269999999"/>
  </r>
  <r>
    <x v="4"/>
    <n v="27691.019530000001"/>
    <n v="38.534000399999996"/>
    <n v="53.385884910000001"/>
    <n v="2.7179729799999999"/>
    <n v="32.311459669999998"/>
    <n v="11.58468244"/>
  </r>
  <r>
    <x v="0"/>
    <n v="28435.943360000001"/>
    <n v="88.278999330000005"/>
    <n v="93.685800709999995"/>
    <n v="0.4707829181"/>
    <n v="5.8434163730000002"/>
    <s v="NAN"/>
  </r>
  <r>
    <x v="3"/>
    <n v="29136.808590000001"/>
    <n v="20.57600021"/>
    <n v="90.074541789999998"/>
    <n v="3.979825725"/>
    <n v="4.699081176"/>
    <n v="1.246551314"/>
  </r>
  <r>
    <x v="4"/>
    <n v="29825.96875"/>
    <n v="37.907997129999998"/>
    <n v="60.663569840000001"/>
    <n v="28.9627418"/>
    <n v="7.77785276"/>
    <n v="2.595835594"/>
  </r>
  <r>
    <x v="3"/>
    <n v="31072.945309999999"/>
    <n v="57.348999020000001"/>
    <n v="85.790996649999997"/>
    <n v="6.5860621129999997"/>
    <n v="2.8122161760000002"/>
    <n v="4.8107250580000001"/>
  </r>
  <r>
    <x v="4"/>
    <n v="31255.435549999998"/>
    <n v="37.073997499999997"/>
    <n v="63.369425630000002"/>
    <n v="9.9757845070000002"/>
    <n v="16.726145110000001"/>
    <n v="9.9286447590000009"/>
  </r>
  <r>
    <x v="2"/>
    <n v="32365.998049999998"/>
    <n v="77.159996030000002"/>
    <n v="97.09990707"/>
    <n v="0.35453968650000001"/>
    <n v="2.5455532409999999"/>
    <s v="NAN"/>
  </r>
  <r>
    <x v="3"/>
    <n v="32866.269529999998"/>
    <n v="66.824996949999999"/>
    <n v="57.167737619999997"/>
    <n v="9.2873499190000004"/>
    <n v="19.450825340000002"/>
    <n v="14.094087119999999"/>
  </r>
  <r>
    <x v="2"/>
    <n v="32971.847659999999"/>
    <n v="78.297004700000002"/>
    <n v="93.139366210000006"/>
    <n v="0.84955935110000003"/>
    <n v="4.1504683489999996"/>
    <n v="1.8606060870000001"/>
  </r>
  <r>
    <x v="3"/>
    <n v="33469.199220000002"/>
    <n v="50.415996550000003"/>
    <n v="97.828784850000005"/>
    <n v="0"/>
    <n v="0.22384422000000001"/>
    <n v="1.947370925"/>
  </r>
  <r>
    <x v="1"/>
    <n v="34813.867189999997"/>
    <n v="84.287002560000005"/>
    <n v="100"/>
    <n v="0"/>
    <n v="0"/>
    <n v="0"/>
  </r>
  <r>
    <x v="3"/>
    <n v="36910.558590000001"/>
    <n v="63.531997680000003"/>
    <n v="90.402344679999999"/>
    <n v="5.2635496010000002"/>
    <n v="2.8776725000000001"/>
    <n v="1.456433219"/>
  </r>
  <r>
    <x v="1"/>
    <n v="37742.15625"/>
    <n v="81.562004090000002"/>
    <n v="99.221810660000003"/>
    <n v="0"/>
    <n v="0.77818933690000003"/>
    <n v="0"/>
  </r>
  <r>
    <x v="1"/>
    <n v="37846.605470000002"/>
    <n v="60.043003079999998"/>
    <n v="99.966591550000004"/>
    <n v="0"/>
    <n v="3.3408445289999998E-2"/>
    <n v="0"/>
  </r>
  <r>
    <x v="4"/>
    <n v="38928.339840000001"/>
    <n v="26.025999070000001"/>
    <n v="75.091413250000002"/>
    <n v="1.447541688"/>
    <n v="14.56026288"/>
    <n v="8.9007821739999997"/>
  </r>
  <r>
    <x v="2"/>
    <n v="40222.503909999999"/>
    <n v="70.892997739999998"/>
    <n v="98.359903250000002"/>
    <n v="0.89216034950000001"/>
    <n v="2.427900808E-6"/>
    <n v="0.74793397129999994"/>
  </r>
  <r>
    <x v="3"/>
    <n v="43733.757810000003"/>
    <n v="69.608001709999996"/>
    <n v="93.928281949999999"/>
    <n v="5.671978717"/>
    <n v="7.5904501289999995E-2"/>
    <n v="0.32383483600000001"/>
  </r>
  <r>
    <x v="4"/>
    <n v="43849.269529999998"/>
    <n v="35.252998349999999"/>
    <n v="60.448675600000001"/>
    <n v="26.670019750000002"/>
    <n v="3.6502178750000001"/>
    <n v="9.2310867739999996"/>
  </r>
  <r>
    <x v="3"/>
    <n v="43851.042970000002"/>
    <n v="73.733001709999996"/>
    <n v="94.43732996"/>
    <n v="4.9858808420000003"/>
    <n v="0.53183666380000005"/>
    <n v="4.495253272E-2"/>
  </r>
  <r>
    <x v="2"/>
    <n v="45195.777340000001"/>
    <n v="92.111000059999995"/>
    <s v="NAN"/>
    <s v="NAN"/>
    <s v="NAN"/>
    <s v="NAN"/>
  </r>
  <r>
    <x v="4"/>
    <n v="45741"/>
    <n v="24.95400047"/>
    <n v="55.855049209999997"/>
    <n v="27.282859999999999"/>
    <n v="12.16590654"/>
    <n v="4.6961842520000001"/>
  </r>
  <r>
    <x v="1"/>
    <n v="46754.78125"/>
    <n v="80.809997559999999"/>
    <n v="99.925612610000002"/>
    <n v="0"/>
    <n v="7.4387391420000004E-2"/>
    <n v="0"/>
  </r>
  <r>
    <x v="2"/>
    <n v="50882.882810000003"/>
    <n v="81.424995420000002"/>
    <n v="97.491657110000006"/>
    <n v="0.18615215909999999"/>
    <n v="0.95361622280000002"/>
    <n v="1.3685745119999999"/>
  </r>
  <r>
    <x v="1"/>
    <n v="51269.183590000001"/>
    <n v="81.414001459999994"/>
    <n v="99.931396649999996"/>
    <n v="0"/>
    <n v="6.8603352960000002E-2"/>
    <n v="0"/>
  </r>
  <r>
    <x v="3"/>
    <n v="53771.300779999998"/>
    <n v="27.994998930000001"/>
    <n v="61.632891579999999"/>
    <n v="9.54187005"/>
    <n v="9.7800875240000007"/>
    <n v="19.045150840000002"/>
  </r>
  <r>
    <x v="3"/>
    <n v="54409.792970000002"/>
    <n v="31.14100075"/>
    <n v="83.718191910000002"/>
    <n v="1.595436949"/>
    <n v="5.1094247800000003"/>
    <n v="9.5769463619999993"/>
  </r>
  <r>
    <x v="2"/>
    <n v="59308.691409999999"/>
    <n v="67.354003910000003"/>
    <n v="93.885057439999997"/>
    <n v="2.7727361859999999"/>
    <n v="1.410816657"/>
    <n v="1.9313897120000001"/>
  </r>
  <r>
    <x v="3"/>
    <n v="59734.214840000001"/>
    <n v="35.227001190000003"/>
    <n v="60.716797589999999"/>
    <n v="11.29007067"/>
    <n v="14.51775136"/>
    <n v="13.475380380000001"/>
  </r>
  <r>
    <x v="1"/>
    <n v="60461.828130000002"/>
    <n v="71.038993840000003"/>
    <n v="99.91703407"/>
    <n v="0"/>
    <n v="8.2965925910000002E-2"/>
    <n v="0"/>
  </r>
  <r>
    <x v="1"/>
    <n v="65273.511720000002"/>
    <n v="80.974998470000003"/>
    <n v="99.999998500000004"/>
    <n v="0"/>
    <n v="1.49610841E-6"/>
    <n v="0"/>
  </r>
  <r>
    <x v="1"/>
    <n v="67886.007809999996"/>
    <n v="83.902999879999996"/>
    <n v="99.999998559999995"/>
    <n v="0"/>
    <n v="1.4385328199999999E-6"/>
    <n v="0"/>
  </r>
  <r>
    <x v="2"/>
    <n v="69799.976559999996"/>
    <n v="51.430000309999997"/>
    <n v="100"/>
    <n v="0"/>
    <n v="0"/>
    <n v="0"/>
  </r>
  <r>
    <x v="1"/>
    <n v="83783.945309999996"/>
    <n v="77.453002929999997"/>
    <n v="100.00000230000001"/>
    <n v="0"/>
    <n v="0"/>
    <n v="0"/>
  </r>
  <r>
    <x v="3"/>
    <n v="83992.953129999994"/>
    <n v="75.874000550000005"/>
    <n v="97.482636330000005"/>
    <n v="1.938311229"/>
    <n v="0.51379736310000002"/>
    <n v="6.5255081849999994E-2"/>
  </r>
  <r>
    <x v="2"/>
    <n v="84339.070309999996"/>
    <n v="76.105003359999998"/>
    <n v="97.014269159999998"/>
    <n v="2.0230780749999999"/>
    <n v="0.73767495449999998"/>
    <n v="0.2249778093"/>
  </r>
  <r>
    <x v="3"/>
    <n v="89561.40625"/>
    <n v="45.638000490000003"/>
    <n v="45.952126960000001"/>
    <n v="13.44122447"/>
    <n v="32.542316069999998"/>
    <n v="8.0643324950000004"/>
  </r>
  <r>
    <x v="3"/>
    <n v="97338.585940000004"/>
    <n v="37.340000150000002"/>
    <n v="96.884356870000005"/>
    <n v="0"/>
    <n v="3.1156431260000002"/>
    <n v="0"/>
  </r>
  <r>
    <x v="3"/>
    <n v="102334.4063"/>
    <n v="42.783000950000002"/>
    <n v="99.440175960000005"/>
    <n v="0.23760910860000001"/>
    <n v="0.3222149265"/>
    <n v="0"/>
  </r>
  <r>
    <x v="3"/>
    <n v="109581.08590000001"/>
    <n v="47.407997129999998"/>
    <n v="94.109034559999998"/>
    <n v="2.8564861370000001"/>
    <n v="3.0344793069999998"/>
    <n v="0"/>
  </r>
  <r>
    <x v="4"/>
    <n v="114963.58590000001"/>
    <n v="21.69499969"/>
    <n v="49.615572739999998"/>
    <n v="26.740719639999998"/>
    <n v="18.635060129999999"/>
    <n v="5.0086474860000001"/>
  </r>
  <r>
    <x v="1"/>
    <n v="126476.46090000001"/>
    <n v="91.781997680000003"/>
    <n v="99.078912450000004"/>
    <n v="0"/>
    <n v="0.92108754670000004"/>
    <n v="0"/>
  </r>
  <r>
    <x v="2"/>
    <n v="128932.75"/>
    <n v="80.730995179999994"/>
    <n v="99.679568279999998"/>
    <n v="0"/>
    <n v="0.3204317169"/>
    <n v="0"/>
  </r>
  <r>
    <x v="2"/>
    <n v="145934.45310000001"/>
    <n v="74.754005430000007"/>
    <n v="96.992548069999998"/>
    <n v="0.62199637659999996"/>
    <n v="2.3854555500000001"/>
    <s v="NAN"/>
  </r>
  <r>
    <x v="3"/>
    <n v="164689.39060000001"/>
    <n v="38.177001949999998"/>
    <n v="97.697960249999994"/>
    <n v="1.1564258780000001"/>
    <n v="0.46265570020000002"/>
    <n v="0.68295817349999999"/>
  </r>
  <r>
    <x v="3"/>
    <n v="206139.5938"/>
    <n v="51.958000179999999"/>
    <n v="77.609053380000006"/>
    <n v="4.9793993429999999"/>
    <n v="11.79691148"/>
    <n v="5.6146357939999998"/>
  </r>
  <r>
    <x v="2"/>
    <n v="212559.4063"/>
    <n v="87.072998049999995"/>
    <n v="99.320852990000006"/>
    <n v="0.12654900390000001"/>
    <n v="0.55259800989999996"/>
    <s v="NAN"/>
  </r>
  <r>
    <x v="3"/>
    <n v="220892.32810000001"/>
    <n v="37.165000919999997"/>
    <n v="90.148965079999996"/>
    <n v="3.8222795249999999"/>
    <n v="4.4133075740000001"/>
    <n v="1.61544782"/>
  </r>
  <r>
    <x v="3"/>
    <n v="273523.625"/>
    <n v="56.640998840000002"/>
    <n v="92.415349610000007"/>
    <n v="0.85547463349999997"/>
    <n v="5.553871666"/>
    <n v="1.175304087"/>
  </r>
  <r>
    <x v="1"/>
    <n v="331002.65629999997"/>
    <n v="82.664001459999994"/>
    <n v="99.883526680000003"/>
    <n v="0"/>
    <n v="0.1164733182"/>
    <n v="0"/>
  </r>
  <r>
    <x v="3"/>
    <n v="1380004.375"/>
    <n v="34.926002500000003"/>
    <n v="90.489525029999996"/>
    <n v="4.9836025619999997"/>
    <n v="3.9631539450000002"/>
    <n v="0.56371846260000003"/>
  </r>
  <r>
    <x v="2"/>
    <n v="1463140.5"/>
    <n v="61.713088990000003"/>
    <n v="94.261110590000001"/>
    <n v="0.8147213297"/>
    <n v="4.725451938"/>
    <n v="0.1987161440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Global 2020 Report" cacheId="4" applyNumberFormats="0" applyBorderFormats="0" applyFontFormats="0" applyPatternFormats="0" applyAlignmentFormats="0" applyWidthHeightFormats="0" dataCaption="" updatedVersion="8" compact="0" compactData="0">
  <location ref="A92:G99" firstHeaderRow="1" firstDataRow="2" firstDataCol="1"/>
  <pivotFields count="7">
    <pivotField name="income_group" axis="axisRow" compact="0" outline="0" multipleItemSelectionAllowed="1" showAll="0" sortType="ascending">
      <items count="6">
        <item x="1"/>
        <item x="4"/>
        <item x="3"/>
        <item x="0"/>
        <item x="2"/>
        <item t="default"/>
      </items>
    </pivotField>
    <pivotField name="pop_n" dataField="1" compact="0" outline="0" multipleItemSelectionAllowed="1" showAll="0"/>
    <pivotField name="pop_u" dataField="1" compact="0" outline="0" multipleItemSelectionAllowed="1" showAll="0"/>
    <pivotField name="wat_bas_n" dataField="1" compact="0" outline="0" multipleItemSelectionAllowed="1" showAll="0"/>
    <pivotField name="wat_lim_n" dataField="1" compact="0" outline="0" multipleItemSelectionAllowed="1" showAll="0"/>
    <pivotField name="wat_unimp_n" dataField="1" compact="0" outline="0" multipleItemSelectionAllowed="1" showAll="0"/>
    <pivotField name="wat_sur_n" dataField="1" compact="0" outline="0" multipleItemSelectionAllowe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pop_n" fld="1" baseField="0"/>
    <dataField name="AVERAGE of pop_u" fld="2" subtotal="average" baseField="0"/>
    <dataField name="AVERAGE of wat_bas_n" fld="3" subtotal="average" baseField="0"/>
    <dataField name="AVERAGE of wat_lim_n" fld="4" subtotal="average" baseField="0"/>
    <dataField name="AVERAGE of wat_unimp_n" fld="5" subtotal="average" baseField="0"/>
    <dataField name="AVERAGE of wat_sur_n" fld="6" subtotal="average" baseField="0"/>
  </dataFields>
  <formats count="6">
    <format dxfId="5">
      <pivotArea field="0" type="button" dataOnly="0" labelOnly="1" outline="0" axis="axisRow" fieldPosition="0"/>
    </format>
    <format dxfId="4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3">
      <pivotArea field="0" type="button" dataOnly="0" labelOnly="1" outline="0" axis="axisRow" fieldPosition="0"/>
    </format>
    <format dxfId="2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1">
      <pivotArea grandRow="1" outline="0" fieldPosition="0"/>
    </format>
    <format dxfId="0">
      <pivotArea dataOnly="0" labelOnly="1" grandRow="1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0"/>
  <sheetViews>
    <sheetView workbookViewId="0"/>
  </sheetViews>
  <sheetFormatPr defaultColWidth="12.5703125" defaultRowHeight="15.75" customHeight="1"/>
  <cols>
    <col min="22" max="22" width="19" customWidth="1"/>
    <col min="23" max="23" width="16.4257812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</row>
    <row r="2" spans="1:24">
      <c r="A2" s="1" t="s">
        <v>24</v>
      </c>
      <c r="B2" s="1" t="s">
        <v>25</v>
      </c>
      <c r="C2" s="1">
        <v>1.3500000240000001</v>
      </c>
      <c r="D2" s="1">
        <v>0</v>
      </c>
      <c r="E2" s="1">
        <v>99.707676649999996</v>
      </c>
      <c r="F2" s="1">
        <v>0</v>
      </c>
      <c r="G2" s="1">
        <v>0.29232334589999998</v>
      </c>
      <c r="H2" s="1">
        <v>0</v>
      </c>
      <c r="I2" s="1">
        <v>99.707676649999996</v>
      </c>
      <c r="J2" s="1">
        <v>0</v>
      </c>
      <c r="K2" s="1">
        <v>0.29232334589999998</v>
      </c>
      <c r="L2" s="1">
        <v>0</v>
      </c>
      <c r="M2" s="1" t="s">
        <v>25</v>
      </c>
      <c r="N2" s="1" t="s">
        <v>25</v>
      </c>
      <c r="O2" s="1" t="s">
        <v>25</v>
      </c>
      <c r="P2" s="1" t="s">
        <v>25</v>
      </c>
      <c r="Q2" s="2">
        <f t="shared" ref="Q2:Q214" si="0">COUNTA(A2:P2)</f>
        <v>16</v>
      </c>
      <c r="R2" s="2">
        <f t="shared" ref="R2:R214" si="1">(D2*C2)/100</f>
        <v>0</v>
      </c>
      <c r="S2" s="2">
        <f t="shared" ref="S2:S214" si="2">(C2-R2)</f>
        <v>1.3500000240000001</v>
      </c>
      <c r="T2" s="2">
        <f t="shared" ref="T2:T214" si="3">100-D2</f>
        <v>100</v>
      </c>
      <c r="U2" s="2">
        <f t="shared" ref="U2:U214" si="4">ROUNDUP(C2:C214,0.000001)</f>
        <v>2</v>
      </c>
      <c r="V2" s="2">
        <f t="shared" ref="V2:V85" si="5">ROUND(E2:E214,5)</f>
        <v>99.707679999999996</v>
      </c>
      <c r="W2" s="1">
        <f t="shared" ref="W2:W214" si="6">ROUND(D2:D214,0)</f>
        <v>0</v>
      </c>
      <c r="X2" s="1">
        <f t="shared" ref="X2:X214" si="7">ROUND(T2:T214,0)</f>
        <v>100</v>
      </c>
    </row>
    <row r="3" spans="1:24">
      <c r="A3" s="1" t="s">
        <v>26</v>
      </c>
      <c r="B3" s="1" t="s">
        <v>25</v>
      </c>
      <c r="C3" s="1">
        <v>1.618000031</v>
      </c>
      <c r="D3" s="1">
        <v>46.202003480000002</v>
      </c>
      <c r="E3" s="1">
        <v>97.010876179999997</v>
      </c>
      <c r="F3" s="1">
        <v>0</v>
      </c>
      <c r="G3" s="1">
        <v>2.9891238219999998</v>
      </c>
      <c r="H3" s="1">
        <v>0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25</v>
      </c>
      <c r="Q3" s="2">
        <f t="shared" si="0"/>
        <v>16</v>
      </c>
      <c r="R3" s="2">
        <f t="shared" si="1"/>
        <v>0.7475484306290211</v>
      </c>
      <c r="S3" s="2">
        <f t="shared" si="2"/>
        <v>0.87045160037097891</v>
      </c>
      <c r="T3" s="2">
        <f t="shared" si="3"/>
        <v>53.797996519999998</v>
      </c>
      <c r="U3" s="2">
        <f t="shared" si="4"/>
        <v>2</v>
      </c>
      <c r="V3" s="2">
        <f t="shared" si="5"/>
        <v>97.01088</v>
      </c>
      <c r="W3" s="1">
        <f t="shared" si="6"/>
        <v>46</v>
      </c>
      <c r="X3" s="1">
        <f t="shared" si="7"/>
        <v>54</v>
      </c>
    </row>
    <row r="4" spans="1:24">
      <c r="A4" s="1" t="s">
        <v>27</v>
      </c>
      <c r="B4" s="1" t="s">
        <v>25</v>
      </c>
      <c r="C4" s="1">
        <v>3.4830000399999999</v>
      </c>
      <c r="D4" s="1">
        <v>78.507995609999995</v>
      </c>
      <c r="E4" s="1">
        <v>95.308927400000002</v>
      </c>
      <c r="F4" s="1">
        <v>0</v>
      </c>
      <c r="G4" s="1">
        <v>4.6910725959999997</v>
      </c>
      <c r="H4" s="1">
        <v>0</v>
      </c>
      <c r="I4" s="1">
        <v>78.172942820000003</v>
      </c>
      <c r="J4" s="1">
        <v>0</v>
      </c>
      <c r="K4" s="1">
        <v>21.827057180000001</v>
      </c>
      <c r="L4" s="1">
        <v>0</v>
      </c>
      <c r="M4" s="1">
        <v>100</v>
      </c>
      <c r="N4" s="1">
        <v>0</v>
      </c>
      <c r="O4" s="1">
        <v>0</v>
      </c>
      <c r="P4" s="1">
        <v>0</v>
      </c>
      <c r="Q4" s="2">
        <f t="shared" si="0"/>
        <v>16</v>
      </c>
      <c r="R4" s="2">
        <f t="shared" si="1"/>
        <v>2.7344335184994981</v>
      </c>
      <c r="S4" s="2">
        <f t="shared" si="2"/>
        <v>0.74856652150050174</v>
      </c>
      <c r="T4" s="2">
        <f t="shared" si="3"/>
        <v>21.492004390000005</v>
      </c>
      <c r="U4" s="2">
        <f t="shared" si="4"/>
        <v>4</v>
      </c>
      <c r="V4" s="2">
        <f t="shared" si="5"/>
        <v>95.308930000000004</v>
      </c>
      <c r="W4" s="1">
        <f t="shared" si="6"/>
        <v>79</v>
      </c>
      <c r="X4" s="1">
        <f t="shared" si="7"/>
        <v>21</v>
      </c>
    </row>
    <row r="5" spans="1:24">
      <c r="A5" s="1" t="s">
        <v>28</v>
      </c>
      <c r="B5" s="1" t="s">
        <v>25</v>
      </c>
      <c r="C5" s="1">
        <v>4.9990000720000003</v>
      </c>
      <c r="D5" s="1">
        <v>9.1149997710000008</v>
      </c>
      <c r="E5" s="1">
        <v>98.077482619999998</v>
      </c>
      <c r="F5" s="1">
        <v>0</v>
      </c>
      <c r="G5" s="1">
        <v>1.922517378</v>
      </c>
      <c r="H5" s="1">
        <v>0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  <c r="Q5" s="2">
        <f t="shared" si="0"/>
        <v>16</v>
      </c>
      <c r="R5" s="2">
        <f t="shared" si="1"/>
        <v>0.45565884511508992</v>
      </c>
      <c r="S5" s="2">
        <f t="shared" si="2"/>
        <v>4.5433412268849107</v>
      </c>
      <c r="T5" s="2">
        <f t="shared" si="3"/>
        <v>90.885000228999999</v>
      </c>
      <c r="U5" s="2">
        <f t="shared" si="4"/>
        <v>5</v>
      </c>
      <c r="V5" s="2">
        <f t="shared" si="5"/>
        <v>98.077479999999994</v>
      </c>
      <c r="W5" s="1">
        <f t="shared" si="6"/>
        <v>9</v>
      </c>
      <c r="X5" s="1">
        <f t="shared" si="7"/>
        <v>91</v>
      </c>
    </row>
    <row r="6" spans="1:24">
      <c r="A6" s="1" t="s">
        <v>29</v>
      </c>
      <c r="B6" s="1" t="s">
        <v>25</v>
      </c>
      <c r="C6" s="1">
        <v>5.795000076</v>
      </c>
      <c r="D6" s="1">
        <v>89.96199799</v>
      </c>
      <c r="E6" s="1">
        <v>91.4</v>
      </c>
      <c r="F6" s="1">
        <v>0</v>
      </c>
      <c r="G6" s="1">
        <v>8.6</v>
      </c>
      <c r="H6" s="1">
        <v>0</v>
      </c>
      <c r="I6" s="1" t="s">
        <v>25</v>
      </c>
      <c r="J6" s="1" t="s">
        <v>25</v>
      </c>
      <c r="K6" s="1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2">
        <f t="shared" si="0"/>
        <v>16</v>
      </c>
      <c r="R6" s="2">
        <f t="shared" si="1"/>
        <v>5.2132978518916184</v>
      </c>
      <c r="S6" s="2">
        <f t="shared" si="2"/>
        <v>0.58170222410838157</v>
      </c>
      <c r="T6" s="2">
        <f t="shared" si="3"/>
        <v>10.03800201</v>
      </c>
      <c r="U6" s="2">
        <f t="shared" si="4"/>
        <v>6</v>
      </c>
      <c r="V6" s="2">
        <f t="shared" si="5"/>
        <v>91.4</v>
      </c>
      <c r="W6" s="1">
        <f t="shared" si="6"/>
        <v>90</v>
      </c>
      <c r="X6" s="1">
        <f t="shared" si="7"/>
        <v>10</v>
      </c>
    </row>
    <row r="7" spans="1:24">
      <c r="A7" s="1" t="s">
        <v>30</v>
      </c>
      <c r="B7" s="1" t="s">
        <v>25</v>
      </c>
      <c r="C7" s="1">
        <v>6.0710000989999999</v>
      </c>
      <c r="D7" s="1">
        <v>40.082000729999997</v>
      </c>
      <c r="E7" s="1">
        <v>99.1</v>
      </c>
      <c r="F7" s="1">
        <v>0</v>
      </c>
      <c r="G7" s="1">
        <v>0.9</v>
      </c>
      <c r="H7" s="1">
        <v>0</v>
      </c>
      <c r="I7" s="1" t="s">
        <v>25</v>
      </c>
      <c r="J7" s="1" t="s">
        <v>25</v>
      </c>
      <c r="K7" s="1" t="s">
        <v>25</v>
      </c>
      <c r="L7" s="1" t="s">
        <v>25</v>
      </c>
      <c r="M7" s="1" t="s">
        <v>25</v>
      </c>
      <c r="N7" s="1" t="s">
        <v>25</v>
      </c>
      <c r="O7" s="1" t="s">
        <v>25</v>
      </c>
      <c r="P7" s="1" t="s">
        <v>25</v>
      </c>
      <c r="Q7" s="2">
        <f t="shared" si="0"/>
        <v>16</v>
      </c>
      <c r="R7" s="2">
        <f t="shared" si="1"/>
        <v>2.4333783039994805</v>
      </c>
      <c r="S7" s="2">
        <f t="shared" si="2"/>
        <v>3.6376217950005194</v>
      </c>
      <c r="T7" s="2">
        <f t="shared" si="3"/>
        <v>59.917999270000003</v>
      </c>
      <c r="U7" s="2">
        <f t="shared" si="4"/>
        <v>7</v>
      </c>
      <c r="V7" s="2">
        <f t="shared" si="5"/>
        <v>99.1</v>
      </c>
      <c r="W7" s="1">
        <f t="shared" si="6"/>
        <v>40</v>
      </c>
      <c r="X7" s="1">
        <f t="shared" si="7"/>
        <v>60</v>
      </c>
    </row>
    <row r="8" spans="1:24">
      <c r="A8" s="1" t="s">
        <v>31</v>
      </c>
      <c r="B8" s="1" t="s">
        <v>25</v>
      </c>
      <c r="C8" s="1">
        <v>9.8849999999999998</v>
      </c>
      <c r="D8" s="1">
        <v>100</v>
      </c>
      <c r="E8" s="1">
        <v>100</v>
      </c>
      <c r="F8" s="1">
        <v>0</v>
      </c>
      <c r="G8" s="1">
        <v>0</v>
      </c>
      <c r="H8" s="1">
        <v>0</v>
      </c>
      <c r="I8" s="1" t="s">
        <v>25</v>
      </c>
      <c r="J8" s="1" t="s">
        <v>25</v>
      </c>
      <c r="K8" s="1" t="s">
        <v>25</v>
      </c>
      <c r="L8" s="1" t="s">
        <v>25</v>
      </c>
      <c r="M8" s="1">
        <v>100</v>
      </c>
      <c r="N8" s="1">
        <v>0</v>
      </c>
      <c r="O8" s="1">
        <v>0</v>
      </c>
      <c r="P8" s="1">
        <v>0</v>
      </c>
      <c r="Q8" s="2">
        <f t="shared" si="0"/>
        <v>16</v>
      </c>
      <c r="R8" s="2">
        <f t="shared" si="1"/>
        <v>9.8849999999999998</v>
      </c>
      <c r="S8" s="2">
        <f t="shared" si="2"/>
        <v>0</v>
      </c>
      <c r="T8" s="2">
        <f t="shared" si="3"/>
        <v>0</v>
      </c>
      <c r="U8" s="2">
        <f t="shared" si="4"/>
        <v>10</v>
      </c>
      <c r="V8" s="2">
        <f t="shared" si="5"/>
        <v>100</v>
      </c>
      <c r="W8" s="1">
        <f t="shared" si="6"/>
        <v>100</v>
      </c>
      <c r="X8" s="1">
        <f t="shared" si="7"/>
        <v>0</v>
      </c>
    </row>
    <row r="9" spans="1:24">
      <c r="A9" s="1" t="s">
        <v>32</v>
      </c>
      <c r="B9" s="1" t="s">
        <v>33</v>
      </c>
      <c r="C9" s="1">
        <v>10.833999629999999</v>
      </c>
      <c r="D9" s="1">
        <v>100</v>
      </c>
      <c r="E9" s="1">
        <v>100</v>
      </c>
      <c r="F9" s="1">
        <v>0</v>
      </c>
      <c r="G9" s="1">
        <v>0</v>
      </c>
      <c r="H9" s="1">
        <v>0</v>
      </c>
      <c r="I9" s="1" t="s">
        <v>25</v>
      </c>
      <c r="J9" s="1" t="s">
        <v>25</v>
      </c>
      <c r="K9" s="1" t="s">
        <v>25</v>
      </c>
      <c r="L9" s="1" t="s">
        <v>25</v>
      </c>
      <c r="M9" s="1">
        <v>100</v>
      </c>
      <c r="N9" s="1">
        <v>0</v>
      </c>
      <c r="O9" s="1">
        <v>0</v>
      </c>
      <c r="P9" s="1">
        <v>0</v>
      </c>
      <c r="Q9" s="2">
        <f t="shared" si="0"/>
        <v>16</v>
      </c>
      <c r="R9" s="2">
        <f t="shared" si="1"/>
        <v>10.833999629999999</v>
      </c>
      <c r="S9" s="2">
        <f t="shared" si="2"/>
        <v>0</v>
      </c>
      <c r="T9" s="2">
        <f t="shared" si="3"/>
        <v>0</v>
      </c>
      <c r="U9" s="2">
        <f t="shared" si="4"/>
        <v>11</v>
      </c>
      <c r="V9" s="2">
        <f t="shared" si="5"/>
        <v>100</v>
      </c>
      <c r="W9" s="1">
        <f t="shared" si="6"/>
        <v>100</v>
      </c>
      <c r="X9" s="1">
        <f t="shared" si="7"/>
        <v>0</v>
      </c>
    </row>
    <row r="10" spans="1:24">
      <c r="A10" s="1" t="s">
        <v>34</v>
      </c>
      <c r="B10" s="1" t="s">
        <v>25</v>
      </c>
      <c r="C10" s="1">
        <v>11.24600029</v>
      </c>
      <c r="D10" s="1">
        <v>0</v>
      </c>
      <c r="E10" s="1">
        <v>99.143287360000002</v>
      </c>
      <c r="F10" s="1">
        <v>0</v>
      </c>
      <c r="G10" s="1">
        <v>0.85671263900000005</v>
      </c>
      <c r="H10" s="1">
        <v>0</v>
      </c>
      <c r="I10" s="1">
        <v>99.143287360000002</v>
      </c>
      <c r="J10" s="1">
        <v>0</v>
      </c>
      <c r="K10" s="1">
        <v>0.85671263900000005</v>
      </c>
      <c r="L10" s="1">
        <v>0</v>
      </c>
      <c r="M10" s="1" t="s">
        <v>25</v>
      </c>
      <c r="N10" s="1" t="s">
        <v>25</v>
      </c>
      <c r="O10" s="1" t="s">
        <v>25</v>
      </c>
      <c r="P10" s="1" t="s">
        <v>25</v>
      </c>
      <c r="Q10" s="2">
        <f t="shared" si="0"/>
        <v>16</v>
      </c>
      <c r="R10" s="2">
        <f t="shared" si="1"/>
        <v>0</v>
      </c>
      <c r="S10" s="2">
        <f t="shared" si="2"/>
        <v>11.24600029</v>
      </c>
      <c r="T10" s="2">
        <f t="shared" si="3"/>
        <v>100</v>
      </c>
      <c r="U10" s="2">
        <f t="shared" si="4"/>
        <v>12</v>
      </c>
      <c r="V10" s="2">
        <f t="shared" si="5"/>
        <v>99.143289999999993</v>
      </c>
      <c r="W10" s="1">
        <f t="shared" si="6"/>
        <v>0</v>
      </c>
      <c r="X10" s="1">
        <f t="shared" si="7"/>
        <v>100</v>
      </c>
    </row>
    <row r="11" spans="1:24">
      <c r="A11" s="1" t="s">
        <v>35</v>
      </c>
      <c r="B11" s="1" t="s">
        <v>36</v>
      </c>
      <c r="C11" s="1">
        <v>11.791999819999999</v>
      </c>
      <c r="D11" s="1">
        <v>64.013999940000005</v>
      </c>
      <c r="E11" s="1">
        <v>100</v>
      </c>
      <c r="F11" s="1">
        <v>0</v>
      </c>
      <c r="G11" s="1">
        <v>0</v>
      </c>
      <c r="H11" s="1">
        <v>0</v>
      </c>
      <c r="I11" s="1">
        <v>100</v>
      </c>
      <c r="J11" s="1">
        <v>0</v>
      </c>
      <c r="K11" s="1">
        <v>0</v>
      </c>
      <c r="L11" s="1">
        <v>0</v>
      </c>
      <c r="M11" s="1">
        <v>100</v>
      </c>
      <c r="N11" s="1">
        <v>0</v>
      </c>
      <c r="O11" s="1">
        <v>0</v>
      </c>
      <c r="P11" s="1">
        <v>0</v>
      </c>
      <c r="Q11" s="2">
        <f t="shared" si="0"/>
        <v>16</v>
      </c>
      <c r="R11" s="2">
        <f t="shared" si="1"/>
        <v>7.5485307576996004</v>
      </c>
      <c r="S11" s="2">
        <f t="shared" si="2"/>
        <v>4.2434690623003988</v>
      </c>
      <c r="T11" s="2">
        <f t="shared" si="3"/>
        <v>35.986000059999995</v>
      </c>
      <c r="U11" s="2">
        <f t="shared" si="4"/>
        <v>12</v>
      </c>
      <c r="V11" s="2">
        <f t="shared" si="5"/>
        <v>100</v>
      </c>
      <c r="W11" s="1">
        <f t="shared" si="6"/>
        <v>64</v>
      </c>
      <c r="X11" s="1">
        <f t="shared" si="7"/>
        <v>36</v>
      </c>
    </row>
    <row r="12" spans="1:24">
      <c r="A12" s="1" t="s">
        <v>37</v>
      </c>
      <c r="B12" s="1" t="s">
        <v>25</v>
      </c>
      <c r="C12" s="1">
        <v>17.56399918</v>
      </c>
      <c r="D12" s="1">
        <v>75.495002749999998</v>
      </c>
      <c r="E12" s="1">
        <v>99.971610220000002</v>
      </c>
      <c r="F12" s="1">
        <v>0</v>
      </c>
      <c r="G12" s="1">
        <v>2.8389782700000001E-2</v>
      </c>
      <c r="H12" s="1">
        <v>0</v>
      </c>
      <c r="I12" s="1" t="s">
        <v>25</v>
      </c>
      <c r="J12" s="1" t="s">
        <v>25</v>
      </c>
      <c r="K12" s="1" t="s">
        <v>25</v>
      </c>
      <c r="L12" s="1" t="s">
        <v>25</v>
      </c>
      <c r="M12" s="1" t="s">
        <v>25</v>
      </c>
      <c r="N12" s="1" t="s">
        <v>25</v>
      </c>
      <c r="O12" s="1" t="s">
        <v>25</v>
      </c>
      <c r="P12" s="1" t="s">
        <v>25</v>
      </c>
      <c r="Q12" s="2">
        <f t="shared" si="0"/>
        <v>16</v>
      </c>
      <c r="R12" s="2">
        <f t="shared" si="1"/>
        <v>13.259941663950976</v>
      </c>
      <c r="S12" s="2">
        <f t="shared" si="2"/>
        <v>4.3040575160490242</v>
      </c>
      <c r="T12" s="2">
        <f t="shared" si="3"/>
        <v>24.504997250000002</v>
      </c>
      <c r="U12" s="2">
        <f t="shared" si="4"/>
        <v>18</v>
      </c>
      <c r="V12" s="2">
        <f t="shared" si="5"/>
        <v>99.971609999999998</v>
      </c>
      <c r="W12" s="1">
        <f t="shared" si="6"/>
        <v>75</v>
      </c>
      <c r="X12" s="1">
        <f t="shared" si="7"/>
        <v>25</v>
      </c>
    </row>
    <row r="13" spans="1:24">
      <c r="A13" s="1" t="s">
        <v>38</v>
      </c>
      <c r="B13" s="1" t="s">
        <v>36</v>
      </c>
      <c r="C13" s="1">
        <v>18.091999049999998</v>
      </c>
      <c r="D13" s="1">
        <v>80.987998959999999</v>
      </c>
      <c r="E13" s="1">
        <v>99.657545499999998</v>
      </c>
      <c r="F13" s="1">
        <v>0</v>
      </c>
      <c r="G13" s="1">
        <v>0.34245449839999997</v>
      </c>
      <c r="H13" s="1">
        <v>0</v>
      </c>
      <c r="I13" s="1">
        <v>99.756985029999996</v>
      </c>
      <c r="J13" s="1">
        <v>0</v>
      </c>
      <c r="K13" s="1">
        <v>0.2430149677</v>
      </c>
      <c r="L13" s="1">
        <v>0</v>
      </c>
      <c r="M13" s="1">
        <v>99.634201989999994</v>
      </c>
      <c r="N13" s="1">
        <v>0</v>
      </c>
      <c r="O13" s="1">
        <v>0.36579800779999999</v>
      </c>
      <c r="P13" s="1">
        <v>0</v>
      </c>
      <c r="Q13" s="2">
        <f t="shared" si="0"/>
        <v>16</v>
      </c>
      <c r="R13" s="2">
        <f t="shared" si="1"/>
        <v>14.652348002457209</v>
      </c>
      <c r="S13" s="2">
        <f t="shared" si="2"/>
        <v>3.4396510475427888</v>
      </c>
      <c r="T13" s="2">
        <f t="shared" si="3"/>
        <v>19.012001040000001</v>
      </c>
      <c r="U13" s="2">
        <f t="shared" si="4"/>
        <v>19</v>
      </c>
      <c r="V13" s="2">
        <f t="shared" si="5"/>
        <v>99.657550000000001</v>
      </c>
      <c r="W13" s="1">
        <f t="shared" si="6"/>
        <v>81</v>
      </c>
      <c r="X13" s="1">
        <f t="shared" si="7"/>
        <v>19</v>
      </c>
    </row>
    <row r="14" spans="1:24">
      <c r="A14" s="1" t="s">
        <v>39</v>
      </c>
      <c r="B14" s="1" t="s">
        <v>33</v>
      </c>
      <c r="C14" s="1">
        <v>30.23699951</v>
      </c>
      <c r="D14" s="1">
        <v>48.51499939</v>
      </c>
      <c r="E14" s="1">
        <v>99.864383559999993</v>
      </c>
      <c r="F14" s="1">
        <v>0</v>
      </c>
      <c r="G14" s="1">
        <v>0.13561643840000001</v>
      </c>
      <c r="H14" s="1">
        <v>0</v>
      </c>
      <c r="I14" s="1" t="s">
        <v>25</v>
      </c>
      <c r="J14" s="1" t="s">
        <v>25</v>
      </c>
      <c r="K14" s="1" t="s">
        <v>25</v>
      </c>
      <c r="L14" s="1" t="s">
        <v>25</v>
      </c>
      <c r="M14" s="1" t="s">
        <v>25</v>
      </c>
      <c r="N14" s="1" t="s">
        <v>25</v>
      </c>
      <c r="O14" s="1" t="s">
        <v>25</v>
      </c>
      <c r="P14" s="1" t="s">
        <v>25</v>
      </c>
      <c r="Q14" s="2">
        <f t="shared" si="0"/>
        <v>16</v>
      </c>
      <c r="R14" s="2">
        <f t="shared" si="1"/>
        <v>14.669480127830802</v>
      </c>
      <c r="S14" s="2">
        <f t="shared" si="2"/>
        <v>15.567519382169198</v>
      </c>
      <c r="T14" s="2">
        <f t="shared" si="3"/>
        <v>51.48500061</v>
      </c>
      <c r="U14" s="2">
        <f t="shared" si="4"/>
        <v>31</v>
      </c>
      <c r="V14" s="2">
        <f t="shared" si="5"/>
        <v>99.864379999999997</v>
      </c>
      <c r="W14" s="1">
        <f t="shared" si="6"/>
        <v>49</v>
      </c>
      <c r="X14" s="1">
        <f t="shared" si="7"/>
        <v>51</v>
      </c>
    </row>
    <row r="15" spans="1:24">
      <c r="A15" s="1" t="s">
        <v>40</v>
      </c>
      <c r="B15" s="1" t="s">
        <v>33</v>
      </c>
      <c r="C15" s="1">
        <v>33.691001890000003</v>
      </c>
      <c r="D15" s="1">
        <v>100</v>
      </c>
      <c r="E15" s="1">
        <v>100</v>
      </c>
      <c r="F15" s="1">
        <v>0</v>
      </c>
      <c r="G15" s="1">
        <v>0</v>
      </c>
      <c r="H15" s="1">
        <v>0</v>
      </c>
      <c r="I15" s="1" t="s">
        <v>25</v>
      </c>
      <c r="J15" s="1" t="s">
        <v>25</v>
      </c>
      <c r="K15" s="1" t="s">
        <v>25</v>
      </c>
      <c r="L15" s="1" t="s">
        <v>25</v>
      </c>
      <c r="M15" s="1">
        <v>100</v>
      </c>
      <c r="N15" s="1">
        <v>0</v>
      </c>
      <c r="O15" s="1">
        <v>0</v>
      </c>
      <c r="P15" s="1">
        <v>0</v>
      </c>
      <c r="Q15" s="2">
        <f t="shared" si="0"/>
        <v>16</v>
      </c>
      <c r="R15" s="2">
        <f t="shared" si="1"/>
        <v>33.691001890000003</v>
      </c>
      <c r="S15" s="2">
        <f t="shared" si="2"/>
        <v>0</v>
      </c>
      <c r="T15" s="2">
        <f t="shared" si="3"/>
        <v>0</v>
      </c>
      <c r="U15" s="2">
        <f t="shared" si="4"/>
        <v>34</v>
      </c>
      <c r="V15" s="2">
        <f t="shared" si="5"/>
        <v>100</v>
      </c>
      <c r="W15" s="1">
        <f t="shared" si="6"/>
        <v>100</v>
      </c>
      <c r="X15" s="1">
        <f t="shared" si="7"/>
        <v>0</v>
      </c>
    </row>
    <row r="16" spans="1:24">
      <c r="A16" s="1" t="s">
        <v>41</v>
      </c>
      <c r="B16" s="1" t="s">
        <v>33</v>
      </c>
      <c r="C16" s="1">
        <v>33.937999730000001</v>
      </c>
      <c r="D16" s="1">
        <v>97.499000550000005</v>
      </c>
      <c r="E16" s="1">
        <v>100</v>
      </c>
      <c r="F16" s="1">
        <v>0</v>
      </c>
      <c r="G16" s="1">
        <v>0</v>
      </c>
      <c r="H16" s="1">
        <v>0</v>
      </c>
      <c r="I16" s="1" t="s">
        <v>25</v>
      </c>
      <c r="J16" s="1" t="s">
        <v>25</v>
      </c>
      <c r="K16" s="1" t="s">
        <v>25</v>
      </c>
      <c r="L16" s="1" t="s">
        <v>25</v>
      </c>
      <c r="M16" s="1" t="s">
        <v>25</v>
      </c>
      <c r="N16" s="1" t="s">
        <v>25</v>
      </c>
      <c r="O16" s="1" t="s">
        <v>25</v>
      </c>
      <c r="P16" s="1" t="s">
        <v>25</v>
      </c>
      <c r="Q16" s="2">
        <f t="shared" si="0"/>
        <v>16</v>
      </c>
      <c r="R16" s="2">
        <f t="shared" si="1"/>
        <v>33.089210543411703</v>
      </c>
      <c r="S16" s="2">
        <f t="shared" si="2"/>
        <v>0.84878918658829861</v>
      </c>
      <c r="T16" s="2">
        <f t="shared" si="3"/>
        <v>2.5009994499999948</v>
      </c>
      <c r="U16" s="2">
        <f t="shared" si="4"/>
        <v>34</v>
      </c>
      <c r="V16" s="2">
        <f t="shared" si="5"/>
        <v>100</v>
      </c>
      <c r="W16" s="1">
        <f t="shared" si="6"/>
        <v>97</v>
      </c>
      <c r="X16" s="1">
        <f t="shared" si="7"/>
        <v>3</v>
      </c>
    </row>
    <row r="17" spans="1:24">
      <c r="A17" s="1" t="s">
        <v>42</v>
      </c>
      <c r="B17" s="1" t="s">
        <v>33</v>
      </c>
      <c r="C17" s="1">
        <v>38.137001040000001</v>
      </c>
      <c r="D17" s="1">
        <v>14.416000370000001</v>
      </c>
      <c r="E17" s="1">
        <v>100</v>
      </c>
      <c r="F17" s="1">
        <v>0</v>
      </c>
      <c r="G17" s="1">
        <v>0</v>
      </c>
      <c r="H17" s="1">
        <v>0</v>
      </c>
      <c r="I17" s="1" t="s">
        <v>25</v>
      </c>
      <c r="J17" s="1" t="s">
        <v>25</v>
      </c>
      <c r="K17" s="1" t="s">
        <v>25</v>
      </c>
      <c r="L17" s="1" t="s">
        <v>25</v>
      </c>
      <c r="M17" s="1" t="s">
        <v>25</v>
      </c>
      <c r="N17" s="1" t="s">
        <v>25</v>
      </c>
      <c r="O17" s="1" t="s">
        <v>25</v>
      </c>
      <c r="P17" s="1" t="s">
        <v>25</v>
      </c>
      <c r="Q17" s="2">
        <f t="shared" si="0"/>
        <v>16</v>
      </c>
      <c r="R17" s="2">
        <f t="shared" si="1"/>
        <v>5.4978302110333042</v>
      </c>
      <c r="S17" s="2">
        <f t="shared" si="2"/>
        <v>32.639170828966698</v>
      </c>
      <c r="T17" s="2">
        <f t="shared" si="3"/>
        <v>85.583999629999994</v>
      </c>
      <c r="U17" s="2">
        <f t="shared" si="4"/>
        <v>39</v>
      </c>
      <c r="V17" s="2">
        <f t="shared" si="5"/>
        <v>100</v>
      </c>
      <c r="W17" s="1">
        <f t="shared" si="6"/>
        <v>14</v>
      </c>
      <c r="X17" s="1">
        <f t="shared" si="7"/>
        <v>86</v>
      </c>
    </row>
    <row r="18" spans="1:24">
      <c r="A18" s="1" t="s">
        <v>43</v>
      </c>
      <c r="B18" s="1" t="s">
        <v>33</v>
      </c>
      <c r="C18" s="1">
        <v>38.658999999999999</v>
      </c>
      <c r="D18" s="1">
        <v>100</v>
      </c>
      <c r="E18" s="1">
        <v>99.999271390000004</v>
      </c>
      <c r="F18" s="1">
        <v>0</v>
      </c>
      <c r="G18" s="1">
        <v>7.2861055070000001E-4</v>
      </c>
      <c r="H18" s="1">
        <v>0</v>
      </c>
      <c r="I18" s="1" t="s">
        <v>25</v>
      </c>
      <c r="J18" s="1" t="s">
        <v>25</v>
      </c>
      <c r="K18" s="1" t="s">
        <v>25</v>
      </c>
      <c r="L18" s="1" t="s">
        <v>25</v>
      </c>
      <c r="M18" s="1">
        <v>99.999271390000004</v>
      </c>
      <c r="N18" s="1">
        <v>0</v>
      </c>
      <c r="O18" s="1">
        <v>7.2861055070000001E-4</v>
      </c>
      <c r="P18" s="1">
        <v>0</v>
      </c>
      <c r="Q18" s="2">
        <f t="shared" si="0"/>
        <v>16</v>
      </c>
      <c r="R18" s="2">
        <f t="shared" si="1"/>
        <v>38.658999999999999</v>
      </c>
      <c r="S18" s="2">
        <f t="shared" si="2"/>
        <v>0</v>
      </c>
      <c r="T18" s="2">
        <f t="shared" si="3"/>
        <v>0</v>
      </c>
      <c r="U18" s="2">
        <f t="shared" si="4"/>
        <v>39</v>
      </c>
      <c r="V18" s="2">
        <f t="shared" si="5"/>
        <v>99.999269999999996</v>
      </c>
      <c r="W18" s="1">
        <f t="shared" si="6"/>
        <v>100</v>
      </c>
      <c r="X18" s="1">
        <f t="shared" si="7"/>
        <v>0</v>
      </c>
    </row>
    <row r="19" spans="1:24">
      <c r="A19" s="1" t="s">
        <v>44</v>
      </c>
      <c r="B19" s="1" t="s">
        <v>33</v>
      </c>
      <c r="C19" s="1">
        <v>39.243999479999999</v>
      </c>
      <c r="D19" s="1">
        <v>100</v>
      </c>
      <c r="E19" s="1">
        <v>100</v>
      </c>
      <c r="F19" s="1">
        <v>0</v>
      </c>
      <c r="G19" s="1">
        <v>0</v>
      </c>
      <c r="H19" s="1">
        <v>0</v>
      </c>
      <c r="I19" s="1" t="s">
        <v>25</v>
      </c>
      <c r="J19" s="1" t="s">
        <v>25</v>
      </c>
      <c r="K19" s="1" t="s">
        <v>25</v>
      </c>
      <c r="L19" s="1" t="s">
        <v>25</v>
      </c>
      <c r="M19" s="1">
        <v>100</v>
      </c>
      <c r="N19" s="1">
        <v>0</v>
      </c>
      <c r="O19" s="1">
        <v>0</v>
      </c>
      <c r="P19" s="1">
        <v>0</v>
      </c>
      <c r="Q19" s="2">
        <f t="shared" si="0"/>
        <v>16</v>
      </c>
      <c r="R19" s="2">
        <f t="shared" si="1"/>
        <v>39.243999479999999</v>
      </c>
      <c r="S19" s="2">
        <f t="shared" si="2"/>
        <v>0</v>
      </c>
      <c r="T19" s="2">
        <f t="shared" si="3"/>
        <v>0</v>
      </c>
      <c r="U19" s="2">
        <f t="shared" si="4"/>
        <v>40</v>
      </c>
      <c r="V19" s="2">
        <f t="shared" si="5"/>
        <v>100</v>
      </c>
      <c r="W19" s="1">
        <f t="shared" si="6"/>
        <v>100</v>
      </c>
      <c r="X19" s="1">
        <f t="shared" si="7"/>
        <v>0</v>
      </c>
    </row>
    <row r="20" spans="1:24">
      <c r="A20" s="1" t="s">
        <v>45</v>
      </c>
      <c r="B20" s="1" t="s">
        <v>33</v>
      </c>
      <c r="C20" s="1">
        <v>48.865001679999999</v>
      </c>
      <c r="D20" s="1">
        <v>42.397998809999997</v>
      </c>
      <c r="E20" s="1">
        <v>100</v>
      </c>
      <c r="F20" s="1">
        <v>0</v>
      </c>
      <c r="G20" s="1">
        <v>0</v>
      </c>
      <c r="H20" s="1">
        <v>0</v>
      </c>
      <c r="I20" s="1" t="s">
        <v>25</v>
      </c>
      <c r="J20" s="1" t="s">
        <v>25</v>
      </c>
      <c r="K20" s="1" t="s">
        <v>25</v>
      </c>
      <c r="L20" s="1" t="s">
        <v>25</v>
      </c>
      <c r="M20" s="1" t="s">
        <v>25</v>
      </c>
      <c r="N20" s="1" t="s">
        <v>25</v>
      </c>
      <c r="O20" s="1" t="s">
        <v>25</v>
      </c>
      <c r="P20" s="1" t="s">
        <v>25</v>
      </c>
      <c r="Q20" s="2">
        <f t="shared" si="0"/>
        <v>16</v>
      </c>
      <c r="R20" s="2">
        <f t="shared" si="1"/>
        <v>20.717782830792881</v>
      </c>
      <c r="S20" s="2">
        <f t="shared" si="2"/>
        <v>28.147218849207118</v>
      </c>
      <c r="T20" s="2">
        <f t="shared" si="3"/>
        <v>57.602001190000003</v>
      </c>
      <c r="U20" s="2">
        <f t="shared" si="4"/>
        <v>49</v>
      </c>
      <c r="V20" s="2">
        <f t="shared" si="5"/>
        <v>100</v>
      </c>
      <c r="W20" s="1">
        <f t="shared" si="6"/>
        <v>42</v>
      </c>
      <c r="X20" s="1">
        <f t="shared" si="7"/>
        <v>58</v>
      </c>
    </row>
    <row r="21" spans="1:24">
      <c r="A21" s="1" t="s">
        <v>46</v>
      </c>
      <c r="B21" s="1" t="s">
        <v>36</v>
      </c>
      <c r="C21" s="1">
        <v>55.196998600000001</v>
      </c>
      <c r="D21" s="1">
        <v>87.152999879999996</v>
      </c>
      <c r="E21" s="1">
        <v>99.773771659999994</v>
      </c>
      <c r="F21" s="1">
        <v>0</v>
      </c>
      <c r="G21" s="1">
        <v>0.22622834150000001</v>
      </c>
      <c r="H21" s="1">
        <v>0</v>
      </c>
      <c r="I21" s="1" t="s">
        <v>25</v>
      </c>
      <c r="J21" s="1" t="s">
        <v>25</v>
      </c>
      <c r="K21" s="1" t="s">
        <v>25</v>
      </c>
      <c r="L21" s="1" t="s">
        <v>25</v>
      </c>
      <c r="M21" s="1" t="s">
        <v>25</v>
      </c>
      <c r="N21" s="1" t="s">
        <v>25</v>
      </c>
      <c r="O21" s="1" t="s">
        <v>25</v>
      </c>
      <c r="P21" s="1" t="s">
        <v>25</v>
      </c>
      <c r="Q21" s="2">
        <f t="shared" si="0"/>
        <v>16</v>
      </c>
      <c r="R21" s="2">
        <f t="shared" si="1"/>
        <v>48.105840123621604</v>
      </c>
      <c r="S21" s="2">
        <f t="shared" si="2"/>
        <v>7.0911584763783964</v>
      </c>
      <c r="T21" s="2">
        <f t="shared" si="3"/>
        <v>12.847000120000004</v>
      </c>
      <c r="U21" s="2">
        <f t="shared" si="4"/>
        <v>56</v>
      </c>
      <c r="V21" s="2">
        <f t="shared" si="5"/>
        <v>99.773769999999999</v>
      </c>
      <c r="W21" s="1">
        <f t="shared" si="6"/>
        <v>87</v>
      </c>
      <c r="X21" s="1">
        <f t="shared" si="7"/>
        <v>13</v>
      </c>
    </row>
    <row r="22" spans="1:24">
      <c r="A22" s="1" t="s">
        <v>47</v>
      </c>
      <c r="B22" s="1" t="s">
        <v>33</v>
      </c>
      <c r="C22" s="1">
        <v>56.771999360000002</v>
      </c>
      <c r="D22" s="1">
        <v>87.282005310000002</v>
      </c>
      <c r="E22" s="1">
        <v>100.0000017</v>
      </c>
      <c r="F22" s="1">
        <v>0</v>
      </c>
      <c r="G22" s="1">
        <v>0</v>
      </c>
      <c r="H22" s="1">
        <v>0</v>
      </c>
      <c r="I22" s="1">
        <v>100</v>
      </c>
      <c r="J22" s="1">
        <v>0</v>
      </c>
      <c r="K22" s="1">
        <v>0</v>
      </c>
      <c r="L22" s="1">
        <v>0</v>
      </c>
      <c r="M22" s="1">
        <v>100</v>
      </c>
      <c r="N22" s="1">
        <v>0</v>
      </c>
      <c r="O22" s="1">
        <v>0</v>
      </c>
      <c r="P22" s="1">
        <v>0</v>
      </c>
      <c r="Q22" s="2">
        <f t="shared" si="0"/>
        <v>16</v>
      </c>
      <c r="R22" s="2">
        <f t="shared" si="1"/>
        <v>49.551739495988365</v>
      </c>
      <c r="S22" s="2">
        <f t="shared" si="2"/>
        <v>7.2202598640116378</v>
      </c>
      <c r="T22" s="2">
        <f t="shared" si="3"/>
        <v>12.717994689999998</v>
      </c>
      <c r="U22" s="2">
        <f t="shared" si="4"/>
        <v>57</v>
      </c>
      <c r="V22" s="2">
        <f t="shared" si="5"/>
        <v>100</v>
      </c>
      <c r="W22" s="1">
        <f t="shared" si="6"/>
        <v>87</v>
      </c>
      <c r="X22" s="1">
        <f t="shared" si="7"/>
        <v>13</v>
      </c>
    </row>
    <row r="23" spans="1:24">
      <c r="A23" s="1" t="s">
        <v>48</v>
      </c>
      <c r="B23" s="1" t="s">
        <v>33</v>
      </c>
      <c r="C23" s="1">
        <v>57.556999210000001</v>
      </c>
      <c r="D23" s="1">
        <v>91.797996519999998</v>
      </c>
      <c r="E23" s="1">
        <v>100</v>
      </c>
      <c r="F23" s="1">
        <v>0</v>
      </c>
      <c r="G23" s="1">
        <v>0</v>
      </c>
      <c r="H23" s="1">
        <v>0</v>
      </c>
      <c r="I23" s="1" t="s">
        <v>25</v>
      </c>
      <c r="J23" s="1" t="s">
        <v>25</v>
      </c>
      <c r="K23" s="1" t="s">
        <v>25</v>
      </c>
      <c r="L23" s="1" t="s">
        <v>25</v>
      </c>
      <c r="M23" s="1" t="s">
        <v>25</v>
      </c>
      <c r="N23" s="1" t="s">
        <v>25</v>
      </c>
      <c r="O23" s="1" t="s">
        <v>25</v>
      </c>
      <c r="P23" s="1" t="s">
        <v>25</v>
      </c>
      <c r="Q23" s="2">
        <f t="shared" si="0"/>
        <v>16</v>
      </c>
      <c r="R23" s="2">
        <f t="shared" si="1"/>
        <v>52.836172131812226</v>
      </c>
      <c r="S23" s="2">
        <f t="shared" si="2"/>
        <v>4.7208270781877744</v>
      </c>
      <c r="T23" s="2">
        <f t="shared" si="3"/>
        <v>8.2020034800000019</v>
      </c>
      <c r="U23" s="2">
        <f t="shared" si="4"/>
        <v>58</v>
      </c>
      <c r="V23" s="2">
        <f t="shared" si="5"/>
        <v>100</v>
      </c>
      <c r="W23" s="1">
        <f t="shared" si="6"/>
        <v>92</v>
      </c>
      <c r="X23" s="1">
        <f t="shared" si="7"/>
        <v>8</v>
      </c>
    </row>
    <row r="24" spans="1:24">
      <c r="A24" s="1" t="s">
        <v>49</v>
      </c>
      <c r="B24" s="1" t="s">
        <v>36</v>
      </c>
      <c r="C24" s="1">
        <v>59.194000240000001</v>
      </c>
      <c r="D24" s="1">
        <v>77.793991090000006</v>
      </c>
      <c r="E24" s="1">
        <v>88.572046979999996</v>
      </c>
      <c r="F24" s="1">
        <v>11.387979</v>
      </c>
      <c r="G24" s="1">
        <v>3.9974025849999997E-2</v>
      </c>
      <c r="H24" s="1">
        <v>0</v>
      </c>
      <c r="I24" s="1">
        <v>94.429720000000003</v>
      </c>
      <c r="J24" s="1">
        <v>5.3902799999999997</v>
      </c>
      <c r="K24" s="1">
        <v>0.18</v>
      </c>
      <c r="L24" s="1">
        <v>0</v>
      </c>
      <c r="M24" s="1">
        <v>86.9</v>
      </c>
      <c r="N24" s="1">
        <v>13.1</v>
      </c>
      <c r="O24" s="1">
        <v>0</v>
      </c>
      <c r="P24" s="1">
        <v>0</v>
      </c>
      <c r="Q24" s="2">
        <f t="shared" si="0"/>
        <v>16</v>
      </c>
      <c r="R24" s="2">
        <f t="shared" si="1"/>
        <v>46.04937527252018</v>
      </c>
      <c r="S24" s="2">
        <f t="shared" si="2"/>
        <v>13.144624967479821</v>
      </c>
      <c r="T24" s="2">
        <f t="shared" si="3"/>
        <v>22.206008909999994</v>
      </c>
      <c r="U24" s="2">
        <f t="shared" si="4"/>
        <v>60</v>
      </c>
      <c r="V24" s="2">
        <f t="shared" si="5"/>
        <v>88.572050000000004</v>
      </c>
      <c r="W24" s="1">
        <f t="shared" si="6"/>
        <v>78</v>
      </c>
      <c r="X24" s="1">
        <f t="shared" si="7"/>
        <v>22</v>
      </c>
    </row>
    <row r="25" spans="1:24">
      <c r="A25" s="1" t="s">
        <v>50</v>
      </c>
      <c r="B25" s="1" t="s">
        <v>33</v>
      </c>
      <c r="C25" s="1">
        <v>62.272998809999997</v>
      </c>
      <c r="D25" s="1">
        <v>100</v>
      </c>
      <c r="E25" s="1">
        <v>99.903140019999995</v>
      </c>
      <c r="F25" s="1">
        <v>0</v>
      </c>
      <c r="G25" s="1">
        <v>9.6859982940000006E-2</v>
      </c>
      <c r="H25" s="1">
        <v>0</v>
      </c>
      <c r="I25" s="1" t="s">
        <v>25</v>
      </c>
      <c r="J25" s="1" t="s">
        <v>25</v>
      </c>
      <c r="K25" s="1" t="s">
        <v>25</v>
      </c>
      <c r="L25" s="1" t="s">
        <v>25</v>
      </c>
      <c r="M25" s="1">
        <v>99.903140019999995</v>
      </c>
      <c r="N25" s="1">
        <v>0</v>
      </c>
      <c r="O25" s="1">
        <v>9.6859982940000006E-2</v>
      </c>
      <c r="P25" s="1">
        <v>0</v>
      </c>
      <c r="Q25" s="2">
        <f t="shared" si="0"/>
        <v>16</v>
      </c>
      <c r="R25" s="2">
        <f t="shared" si="1"/>
        <v>62.272998809999997</v>
      </c>
      <c r="S25" s="2">
        <f t="shared" si="2"/>
        <v>0</v>
      </c>
      <c r="T25" s="2">
        <f t="shared" si="3"/>
        <v>0</v>
      </c>
      <c r="U25" s="2">
        <f t="shared" si="4"/>
        <v>63</v>
      </c>
      <c r="V25" s="2">
        <f t="shared" si="5"/>
        <v>99.903139999999993</v>
      </c>
      <c r="W25" s="1">
        <f t="shared" si="6"/>
        <v>100</v>
      </c>
      <c r="X25" s="1">
        <f t="shared" si="7"/>
        <v>0</v>
      </c>
    </row>
    <row r="26" spans="1:24">
      <c r="A26" s="1" t="s">
        <v>51</v>
      </c>
      <c r="B26" s="1" t="s">
        <v>33</v>
      </c>
      <c r="C26" s="1">
        <v>77.26499939</v>
      </c>
      <c r="D26" s="1">
        <v>87.916000370000006</v>
      </c>
      <c r="E26" s="1">
        <v>100.00000369999999</v>
      </c>
      <c r="F26" s="1">
        <v>0</v>
      </c>
      <c r="G26" s="1">
        <v>0</v>
      </c>
      <c r="H26" s="1">
        <v>0</v>
      </c>
      <c r="I26" s="1">
        <v>100</v>
      </c>
      <c r="J26" s="1">
        <v>0</v>
      </c>
      <c r="K26" s="1">
        <v>0</v>
      </c>
      <c r="L26" s="1">
        <v>0</v>
      </c>
      <c r="M26" s="1">
        <v>100</v>
      </c>
      <c r="N26" s="1">
        <v>0</v>
      </c>
      <c r="O26" s="1">
        <v>0</v>
      </c>
      <c r="P26" s="1">
        <v>0</v>
      </c>
      <c r="Q26" s="2">
        <f t="shared" si="0"/>
        <v>16</v>
      </c>
      <c r="R26" s="2">
        <f t="shared" si="1"/>
        <v>67.928297149592893</v>
      </c>
      <c r="S26" s="2">
        <f t="shared" si="2"/>
        <v>9.3367022404071065</v>
      </c>
      <c r="T26" s="2">
        <f t="shared" si="3"/>
        <v>12.083999629999994</v>
      </c>
      <c r="U26" s="2">
        <f t="shared" si="4"/>
        <v>78</v>
      </c>
      <c r="V26" s="2">
        <f t="shared" si="5"/>
        <v>100</v>
      </c>
      <c r="W26" s="1">
        <f t="shared" si="6"/>
        <v>88</v>
      </c>
      <c r="X26" s="1">
        <f t="shared" si="7"/>
        <v>12</v>
      </c>
    </row>
    <row r="27" spans="1:24">
      <c r="A27" s="1" t="s">
        <v>52</v>
      </c>
      <c r="B27" s="1" t="s">
        <v>33</v>
      </c>
      <c r="C27" s="1">
        <v>85.031997680000003</v>
      </c>
      <c r="D27" s="1">
        <v>52.89800262</v>
      </c>
      <c r="E27" s="1">
        <v>99.075000000000003</v>
      </c>
      <c r="F27" s="1">
        <v>0</v>
      </c>
      <c r="G27" s="1">
        <v>0.92500000000000004</v>
      </c>
      <c r="H27" s="1">
        <v>0</v>
      </c>
      <c r="I27" s="1" t="s">
        <v>25</v>
      </c>
      <c r="J27" s="1" t="s">
        <v>25</v>
      </c>
      <c r="K27" s="1" t="s">
        <v>25</v>
      </c>
      <c r="L27" s="1" t="s">
        <v>25</v>
      </c>
      <c r="M27" s="1" t="s">
        <v>25</v>
      </c>
      <c r="N27" s="1" t="s">
        <v>25</v>
      </c>
      <c r="O27" s="1" t="s">
        <v>25</v>
      </c>
      <c r="P27" s="1" t="s">
        <v>25</v>
      </c>
      <c r="Q27" s="2">
        <f t="shared" si="0"/>
        <v>16</v>
      </c>
      <c r="R27" s="2">
        <f t="shared" si="1"/>
        <v>44.980228360604741</v>
      </c>
      <c r="S27" s="2">
        <f t="shared" si="2"/>
        <v>40.051769319395262</v>
      </c>
      <c r="T27" s="2">
        <f t="shared" si="3"/>
        <v>47.10199738</v>
      </c>
      <c r="U27" s="2">
        <f t="shared" si="4"/>
        <v>86</v>
      </c>
      <c r="V27" s="2">
        <f t="shared" si="5"/>
        <v>99.075000000000003</v>
      </c>
      <c r="W27" s="1">
        <f t="shared" si="6"/>
        <v>53</v>
      </c>
      <c r="X27" s="1">
        <f t="shared" si="7"/>
        <v>47</v>
      </c>
    </row>
    <row r="28" spans="1:24">
      <c r="A28" s="1" t="s">
        <v>53</v>
      </c>
      <c r="B28" s="1" t="s">
        <v>33</v>
      </c>
      <c r="C28" s="1">
        <v>104.4229965</v>
      </c>
      <c r="D28" s="1">
        <v>95.939002990000006</v>
      </c>
      <c r="E28" s="1">
        <v>98.71826738</v>
      </c>
      <c r="F28" s="1">
        <v>0</v>
      </c>
      <c r="G28" s="1">
        <v>1.281732624</v>
      </c>
      <c r="H28" s="1">
        <v>0</v>
      </c>
      <c r="I28" s="1" t="s">
        <v>25</v>
      </c>
      <c r="J28" s="1" t="s">
        <v>25</v>
      </c>
      <c r="K28" s="1" t="s">
        <v>25</v>
      </c>
      <c r="L28" s="1" t="s">
        <v>25</v>
      </c>
      <c r="M28" s="1" t="s">
        <v>25</v>
      </c>
      <c r="N28" s="1" t="s">
        <v>25</v>
      </c>
      <c r="O28" s="1" t="s">
        <v>25</v>
      </c>
      <c r="P28" s="1" t="s">
        <v>25</v>
      </c>
      <c r="Q28" s="2">
        <f t="shared" si="0"/>
        <v>16</v>
      </c>
      <c r="R28" s="2">
        <f t="shared" si="1"/>
        <v>100.1823817343826</v>
      </c>
      <c r="S28" s="2">
        <f t="shared" si="2"/>
        <v>4.2406147656173943</v>
      </c>
      <c r="T28" s="2">
        <f t="shared" si="3"/>
        <v>4.0609970099999941</v>
      </c>
      <c r="U28" s="2">
        <f t="shared" si="4"/>
        <v>105</v>
      </c>
      <c r="V28" s="2">
        <f t="shared" si="5"/>
        <v>98.718270000000004</v>
      </c>
      <c r="W28" s="1">
        <f t="shared" si="6"/>
        <v>96</v>
      </c>
      <c r="X28" s="1">
        <f t="shared" si="7"/>
        <v>4</v>
      </c>
    </row>
    <row r="29" spans="1:24">
      <c r="A29" s="1" t="s">
        <v>54</v>
      </c>
      <c r="B29" s="1" t="s">
        <v>36</v>
      </c>
      <c r="C29" s="1">
        <v>105.6969986</v>
      </c>
      <c r="D29" s="1">
        <v>23.098999020000001</v>
      </c>
      <c r="E29" s="1">
        <v>98.731080829999996</v>
      </c>
      <c r="F29" s="1">
        <v>0.88149729619999995</v>
      </c>
      <c r="G29" s="1">
        <v>0.38742187769999997</v>
      </c>
      <c r="H29" s="1">
        <v>0</v>
      </c>
      <c r="I29" s="1">
        <v>98.468078539999993</v>
      </c>
      <c r="J29" s="1">
        <v>1.103159706</v>
      </c>
      <c r="K29" s="1">
        <v>0.42876175509999997</v>
      </c>
      <c r="L29" s="1">
        <v>0</v>
      </c>
      <c r="M29" s="1">
        <v>99.606658190000005</v>
      </c>
      <c r="N29" s="1">
        <v>0.143540536</v>
      </c>
      <c r="O29" s="1">
        <v>0.2498012758</v>
      </c>
      <c r="P29" s="1">
        <v>0</v>
      </c>
      <c r="Q29" s="2">
        <f t="shared" si="0"/>
        <v>16</v>
      </c>
      <c r="R29" s="2">
        <f t="shared" si="1"/>
        <v>24.414948670783414</v>
      </c>
      <c r="S29" s="2">
        <f t="shared" si="2"/>
        <v>81.282049929216583</v>
      </c>
      <c r="T29" s="2">
        <f t="shared" si="3"/>
        <v>76.901000979999992</v>
      </c>
      <c r="U29" s="2">
        <f t="shared" si="4"/>
        <v>106</v>
      </c>
      <c r="V29" s="2">
        <f t="shared" si="5"/>
        <v>98.731080000000006</v>
      </c>
      <c r="W29" s="1">
        <f t="shared" si="6"/>
        <v>23</v>
      </c>
      <c r="X29" s="1">
        <f t="shared" si="7"/>
        <v>77</v>
      </c>
    </row>
    <row r="30" spans="1:24">
      <c r="A30" s="1" t="s">
        <v>55</v>
      </c>
      <c r="B30" s="1" t="s">
        <v>56</v>
      </c>
      <c r="C30" s="1">
        <v>119.44599909999999</v>
      </c>
      <c r="D30" s="1">
        <v>55.593997960000003</v>
      </c>
      <c r="E30" s="1">
        <v>77.970920849999999</v>
      </c>
      <c r="F30" s="1">
        <v>4.0768996250000002</v>
      </c>
      <c r="G30" s="1">
        <v>17.952179529999999</v>
      </c>
      <c r="H30" s="1">
        <v>0</v>
      </c>
      <c r="I30" s="1">
        <v>60.99418489</v>
      </c>
      <c r="J30" s="1">
        <v>2.0966097989999999</v>
      </c>
      <c r="K30" s="1">
        <v>36.909205319999998</v>
      </c>
      <c r="L30" s="1">
        <v>0</v>
      </c>
      <c r="M30" s="1">
        <v>91.531174849999999</v>
      </c>
      <c r="N30" s="1">
        <v>5.6586664610000001</v>
      </c>
      <c r="O30" s="1">
        <v>2.8101586909999998</v>
      </c>
      <c r="P30" s="1">
        <v>0</v>
      </c>
      <c r="Q30" s="2">
        <f t="shared" si="0"/>
        <v>16</v>
      </c>
      <c r="R30" s="2">
        <f t="shared" si="1"/>
        <v>66.40480630295562</v>
      </c>
      <c r="S30" s="2">
        <f t="shared" si="2"/>
        <v>53.041192797044374</v>
      </c>
      <c r="T30" s="2">
        <f t="shared" si="3"/>
        <v>44.406002039999997</v>
      </c>
      <c r="U30" s="2">
        <f t="shared" si="4"/>
        <v>120</v>
      </c>
      <c r="V30" s="2">
        <f t="shared" si="5"/>
        <v>77.970920000000007</v>
      </c>
      <c r="W30" s="1">
        <f t="shared" si="6"/>
        <v>56</v>
      </c>
      <c r="X30" s="1">
        <f t="shared" si="7"/>
        <v>44</v>
      </c>
    </row>
    <row r="31" spans="1:24">
      <c r="A31" s="1" t="s">
        <v>57</v>
      </c>
      <c r="B31" s="1" t="s">
        <v>33</v>
      </c>
      <c r="C31" s="1">
        <v>168.78300479999999</v>
      </c>
      <c r="D31" s="1">
        <v>94.938003539999997</v>
      </c>
      <c r="E31" s="1">
        <v>99.6952</v>
      </c>
      <c r="F31" s="1">
        <v>0</v>
      </c>
      <c r="G31" s="1">
        <v>0.30480000000000002</v>
      </c>
      <c r="H31" s="1">
        <v>0</v>
      </c>
      <c r="I31" s="1" t="s">
        <v>25</v>
      </c>
      <c r="J31" s="1" t="s">
        <v>25</v>
      </c>
      <c r="K31" s="1" t="s">
        <v>25</v>
      </c>
      <c r="L31" s="1" t="s">
        <v>25</v>
      </c>
      <c r="M31" s="1" t="s">
        <v>25</v>
      </c>
      <c r="N31" s="1" t="s">
        <v>25</v>
      </c>
      <c r="O31" s="1" t="s">
        <v>25</v>
      </c>
      <c r="P31" s="1" t="s">
        <v>25</v>
      </c>
      <c r="Q31" s="2">
        <f t="shared" si="0"/>
        <v>16</v>
      </c>
      <c r="R31" s="2">
        <f t="shared" si="1"/>
        <v>160.23921507194234</v>
      </c>
      <c r="S31" s="2">
        <f t="shared" si="2"/>
        <v>8.5437897280576465</v>
      </c>
      <c r="T31" s="2">
        <f t="shared" si="3"/>
        <v>5.0619964600000031</v>
      </c>
      <c r="U31" s="2">
        <f t="shared" si="4"/>
        <v>169</v>
      </c>
      <c r="V31" s="2">
        <f t="shared" si="5"/>
        <v>99.6952</v>
      </c>
      <c r="W31" s="1">
        <f t="shared" si="6"/>
        <v>95</v>
      </c>
      <c r="X31" s="1">
        <f t="shared" si="7"/>
        <v>5</v>
      </c>
    </row>
    <row r="32" spans="1:24">
      <c r="A32" s="1" t="s">
        <v>58</v>
      </c>
      <c r="B32" s="1" t="s">
        <v>36</v>
      </c>
      <c r="C32" s="1">
        <v>183.62899780000001</v>
      </c>
      <c r="D32" s="1">
        <v>18.8409996</v>
      </c>
      <c r="E32" s="1">
        <v>96.887844569999999</v>
      </c>
      <c r="F32" s="1">
        <v>1.815652166</v>
      </c>
      <c r="G32" s="1">
        <v>1.296503269</v>
      </c>
      <c r="H32" s="1">
        <v>0</v>
      </c>
      <c r="I32" s="1">
        <v>96.814023829999996</v>
      </c>
      <c r="J32" s="1">
        <v>1.7341522549999999</v>
      </c>
      <c r="K32" s="1">
        <v>1.4518239180000001</v>
      </c>
      <c r="L32" s="1">
        <v>0</v>
      </c>
      <c r="M32" s="1">
        <v>97.205822190000006</v>
      </c>
      <c r="N32" s="1">
        <v>2.166718886</v>
      </c>
      <c r="O32" s="1">
        <v>0.6274589237</v>
      </c>
      <c r="P32" s="1">
        <v>0</v>
      </c>
      <c r="Q32" s="2">
        <f t="shared" si="0"/>
        <v>16</v>
      </c>
      <c r="R32" s="2">
        <f t="shared" si="1"/>
        <v>34.59753874098201</v>
      </c>
      <c r="S32" s="2">
        <f t="shared" si="2"/>
        <v>149.031459059018</v>
      </c>
      <c r="T32" s="2">
        <f t="shared" si="3"/>
        <v>81.159000399999996</v>
      </c>
      <c r="U32" s="2">
        <f t="shared" si="4"/>
        <v>184</v>
      </c>
      <c r="V32" s="2">
        <f t="shared" si="5"/>
        <v>96.887839999999997</v>
      </c>
      <c r="W32" s="1">
        <f t="shared" si="6"/>
        <v>19</v>
      </c>
      <c r="X32" s="1">
        <f t="shared" si="7"/>
        <v>81</v>
      </c>
    </row>
    <row r="33" spans="1:24">
      <c r="A33" s="1" t="s">
        <v>59</v>
      </c>
      <c r="B33" s="1" t="s">
        <v>56</v>
      </c>
      <c r="C33" s="1">
        <v>198.4100037</v>
      </c>
      <c r="D33" s="1">
        <v>17.888999940000001</v>
      </c>
      <c r="E33" s="1">
        <v>91.837724550000004</v>
      </c>
      <c r="F33" s="1">
        <v>6.5208999519999997</v>
      </c>
      <c r="G33" s="1">
        <v>1.4186234280000001</v>
      </c>
      <c r="H33" s="1">
        <v>0.22275206789999999</v>
      </c>
      <c r="I33" s="1">
        <v>91.780322870000006</v>
      </c>
      <c r="J33" s="1">
        <v>6.2207033389999999</v>
      </c>
      <c r="K33" s="1">
        <v>1.7276921599999999</v>
      </c>
      <c r="L33" s="1">
        <v>0.2712816327</v>
      </c>
      <c r="M33" s="1">
        <v>92.101190000000003</v>
      </c>
      <c r="N33" s="1">
        <v>7.8988100000000001</v>
      </c>
      <c r="O33" s="1">
        <v>0</v>
      </c>
      <c r="P33" s="1">
        <v>0</v>
      </c>
      <c r="Q33" s="2">
        <f t="shared" si="0"/>
        <v>16</v>
      </c>
      <c r="R33" s="2">
        <f t="shared" si="1"/>
        <v>35.493565442847</v>
      </c>
      <c r="S33" s="2">
        <f t="shared" si="2"/>
        <v>162.916438257153</v>
      </c>
      <c r="T33" s="2">
        <f t="shared" si="3"/>
        <v>82.111000059999995</v>
      </c>
      <c r="U33" s="2">
        <f t="shared" si="4"/>
        <v>199</v>
      </c>
      <c r="V33" s="2">
        <f t="shared" si="5"/>
        <v>91.837720000000004</v>
      </c>
      <c r="W33" s="1">
        <f t="shared" si="6"/>
        <v>18</v>
      </c>
      <c r="X33" s="1">
        <f t="shared" si="7"/>
        <v>82</v>
      </c>
    </row>
    <row r="34" spans="1:24">
      <c r="A34" s="1" t="s">
        <v>60</v>
      </c>
      <c r="B34" s="1" t="s">
        <v>56</v>
      </c>
      <c r="C34" s="1">
        <v>219.16099550000001</v>
      </c>
      <c r="D34" s="1">
        <v>74.354003910000003</v>
      </c>
      <c r="E34" s="1">
        <v>78.22645516</v>
      </c>
      <c r="F34" s="1">
        <v>20.237982980000002</v>
      </c>
      <c r="G34" s="1">
        <v>0.44351992839999999</v>
      </c>
      <c r="H34" s="1">
        <v>1.0920419299999999</v>
      </c>
      <c r="I34" s="1">
        <v>74.300614490000001</v>
      </c>
      <c r="J34" s="1">
        <v>19.711842579999999</v>
      </c>
      <c r="K34" s="1">
        <v>1.7294057039999999</v>
      </c>
      <c r="L34" s="1">
        <v>4.2581372279999998</v>
      </c>
      <c r="M34" s="1">
        <v>79.580542899999998</v>
      </c>
      <c r="N34" s="1">
        <v>20.419457099999999</v>
      </c>
      <c r="O34" s="1">
        <v>0</v>
      </c>
      <c r="P34" s="1">
        <v>0</v>
      </c>
      <c r="Q34" s="2">
        <f t="shared" si="0"/>
        <v>16</v>
      </c>
      <c r="R34" s="2">
        <f t="shared" si="1"/>
        <v>162.95497516326495</v>
      </c>
      <c r="S34" s="2">
        <f t="shared" si="2"/>
        <v>56.206020336735065</v>
      </c>
      <c r="T34" s="2">
        <f t="shared" si="3"/>
        <v>25.645996089999997</v>
      </c>
      <c r="U34" s="2">
        <f t="shared" si="4"/>
        <v>220</v>
      </c>
      <c r="V34" s="2">
        <f t="shared" si="5"/>
        <v>78.226460000000003</v>
      </c>
      <c r="W34" s="1">
        <f t="shared" si="6"/>
        <v>74</v>
      </c>
      <c r="X34" s="1">
        <f t="shared" si="7"/>
        <v>26</v>
      </c>
    </row>
    <row r="35" spans="1:24">
      <c r="A35" s="1" t="s">
        <v>61</v>
      </c>
      <c r="B35" s="1" t="s">
        <v>25</v>
      </c>
      <c r="C35" s="1">
        <v>272.81298829999997</v>
      </c>
      <c r="D35" s="1">
        <v>45.750999450000002</v>
      </c>
      <c r="E35" s="1">
        <v>96.371179710000007</v>
      </c>
      <c r="F35" s="1">
        <v>0</v>
      </c>
      <c r="G35" s="1">
        <v>3.6288202950000001</v>
      </c>
      <c r="H35" s="1" t="s">
        <v>25</v>
      </c>
      <c r="I35" s="1" t="s">
        <v>25</v>
      </c>
      <c r="J35" s="1" t="s">
        <v>25</v>
      </c>
      <c r="K35" s="1" t="s">
        <v>25</v>
      </c>
      <c r="L35" s="1" t="s">
        <v>25</v>
      </c>
      <c r="M35" s="1" t="s">
        <v>25</v>
      </c>
      <c r="N35" s="1" t="s">
        <v>25</v>
      </c>
      <c r="O35" s="1" t="s">
        <v>25</v>
      </c>
      <c r="P35" s="1" t="s">
        <v>25</v>
      </c>
      <c r="Q35" s="2">
        <f t="shared" si="0"/>
        <v>16</v>
      </c>
      <c r="R35" s="2">
        <f t="shared" si="1"/>
        <v>124.81466877666156</v>
      </c>
      <c r="S35" s="2">
        <f t="shared" si="2"/>
        <v>147.99831952333841</v>
      </c>
      <c r="T35" s="2">
        <f t="shared" si="3"/>
        <v>54.249000549999998</v>
      </c>
      <c r="U35" s="2">
        <f t="shared" si="4"/>
        <v>273</v>
      </c>
      <c r="V35" s="2">
        <f t="shared" si="5"/>
        <v>96.371179999999995</v>
      </c>
      <c r="W35" s="1">
        <f t="shared" si="6"/>
        <v>46</v>
      </c>
      <c r="X35" s="1">
        <f t="shared" si="7"/>
        <v>54</v>
      </c>
    </row>
    <row r="36" spans="1:24">
      <c r="A36" s="1" t="s">
        <v>62</v>
      </c>
      <c r="B36" s="1" t="s">
        <v>33</v>
      </c>
      <c r="C36" s="1">
        <v>280.90399170000001</v>
      </c>
      <c r="D36" s="1">
        <v>61.975002289999999</v>
      </c>
      <c r="E36" s="1">
        <v>100</v>
      </c>
      <c r="F36" s="1">
        <v>0</v>
      </c>
      <c r="G36" s="1">
        <v>0</v>
      </c>
      <c r="H36" s="1">
        <v>0</v>
      </c>
      <c r="I36" s="1" t="s">
        <v>25</v>
      </c>
      <c r="J36" s="1" t="s">
        <v>25</v>
      </c>
      <c r="K36" s="1" t="s">
        <v>25</v>
      </c>
      <c r="L36" s="1" t="s">
        <v>25</v>
      </c>
      <c r="M36" s="1" t="s">
        <v>25</v>
      </c>
      <c r="N36" s="1" t="s">
        <v>25</v>
      </c>
      <c r="O36" s="1" t="s">
        <v>25</v>
      </c>
      <c r="P36" s="1" t="s">
        <v>25</v>
      </c>
      <c r="Q36" s="2">
        <f t="shared" si="0"/>
        <v>16</v>
      </c>
      <c r="R36" s="2">
        <f t="shared" si="1"/>
        <v>174.09025528877643</v>
      </c>
      <c r="S36" s="2">
        <f t="shared" si="2"/>
        <v>106.81373641122357</v>
      </c>
      <c r="T36" s="2">
        <f t="shared" si="3"/>
        <v>38.024997710000001</v>
      </c>
      <c r="U36" s="2">
        <f t="shared" si="4"/>
        <v>281</v>
      </c>
      <c r="V36" s="2">
        <f t="shared" si="5"/>
        <v>100</v>
      </c>
      <c r="W36" s="1">
        <f t="shared" si="6"/>
        <v>62</v>
      </c>
      <c r="X36" s="1">
        <f t="shared" si="7"/>
        <v>38</v>
      </c>
    </row>
    <row r="37" spans="1:24">
      <c r="A37" s="1" t="s">
        <v>63</v>
      </c>
      <c r="B37" s="1" t="s">
        <v>33</v>
      </c>
      <c r="C37" s="1">
        <v>285.4909973</v>
      </c>
      <c r="D37" s="1">
        <v>71.517997739999998</v>
      </c>
      <c r="E37" s="1">
        <v>99.305320570000006</v>
      </c>
      <c r="F37" s="1">
        <v>0</v>
      </c>
      <c r="G37" s="1">
        <v>0.69467942780000003</v>
      </c>
      <c r="H37" s="1">
        <v>0</v>
      </c>
      <c r="I37" s="1" t="s">
        <v>25</v>
      </c>
      <c r="J37" s="1" t="s">
        <v>25</v>
      </c>
      <c r="K37" s="1" t="s">
        <v>25</v>
      </c>
      <c r="L37" s="1" t="s">
        <v>25</v>
      </c>
      <c r="M37" s="1" t="s">
        <v>25</v>
      </c>
      <c r="N37" s="1" t="s">
        <v>25</v>
      </c>
      <c r="O37" s="1" t="s">
        <v>25</v>
      </c>
      <c r="P37" s="1" t="s">
        <v>25</v>
      </c>
      <c r="Q37" s="2">
        <f t="shared" si="0"/>
        <v>16</v>
      </c>
      <c r="R37" s="2">
        <f t="shared" si="1"/>
        <v>204.17744499691747</v>
      </c>
      <c r="S37" s="2">
        <f t="shared" si="2"/>
        <v>81.313552303082531</v>
      </c>
      <c r="T37" s="2">
        <f t="shared" si="3"/>
        <v>28.482002260000002</v>
      </c>
      <c r="U37" s="2">
        <f t="shared" si="4"/>
        <v>286</v>
      </c>
      <c r="V37" s="2">
        <f t="shared" si="5"/>
        <v>99.305319999999995</v>
      </c>
      <c r="W37" s="1">
        <f t="shared" si="6"/>
        <v>72</v>
      </c>
      <c r="X37" s="1">
        <f t="shared" si="7"/>
        <v>28</v>
      </c>
    </row>
    <row r="38" spans="1:24">
      <c r="A38" s="1" t="s">
        <v>64</v>
      </c>
      <c r="B38" s="1" t="s">
        <v>33</v>
      </c>
      <c r="C38" s="1">
        <v>287.37100220000002</v>
      </c>
      <c r="D38" s="1">
        <v>31.190999980000001</v>
      </c>
      <c r="E38" s="1">
        <v>98.514450420000003</v>
      </c>
      <c r="F38" s="1">
        <v>0.26760057609999999</v>
      </c>
      <c r="G38" s="1">
        <v>1.2179490049999999</v>
      </c>
      <c r="H38" s="1">
        <v>0</v>
      </c>
      <c r="I38" s="1" t="s">
        <v>25</v>
      </c>
      <c r="J38" s="1" t="s">
        <v>25</v>
      </c>
      <c r="K38" s="1" t="s">
        <v>25</v>
      </c>
      <c r="L38" s="1" t="s">
        <v>25</v>
      </c>
      <c r="M38" s="1" t="s">
        <v>25</v>
      </c>
      <c r="N38" s="1" t="s">
        <v>25</v>
      </c>
      <c r="O38" s="1" t="s">
        <v>25</v>
      </c>
      <c r="P38" s="1" t="s">
        <v>25</v>
      </c>
      <c r="Q38" s="2">
        <f t="shared" si="0"/>
        <v>16</v>
      </c>
      <c r="R38" s="2">
        <f t="shared" si="1"/>
        <v>89.633889238727804</v>
      </c>
      <c r="S38" s="2">
        <f t="shared" si="2"/>
        <v>197.7371129612722</v>
      </c>
      <c r="T38" s="2">
        <f t="shared" si="3"/>
        <v>68.809000019999999</v>
      </c>
      <c r="U38" s="2">
        <f t="shared" si="4"/>
        <v>288</v>
      </c>
      <c r="V38" s="2">
        <f t="shared" si="5"/>
        <v>98.514449999999997</v>
      </c>
      <c r="W38" s="1">
        <f t="shared" si="6"/>
        <v>31</v>
      </c>
      <c r="X38" s="1">
        <f t="shared" si="7"/>
        <v>69</v>
      </c>
    </row>
    <row r="39" spans="1:24">
      <c r="A39" s="1" t="s">
        <v>65</v>
      </c>
      <c r="B39" s="1" t="s">
        <v>25</v>
      </c>
      <c r="C39" s="1">
        <v>298.68200680000001</v>
      </c>
      <c r="D39" s="1">
        <v>85.819999690000003</v>
      </c>
      <c r="E39" s="1">
        <v>93.782216349999999</v>
      </c>
      <c r="F39" s="1">
        <v>0</v>
      </c>
      <c r="G39" s="1">
        <v>6.2177836519999996</v>
      </c>
      <c r="H39" s="1">
        <v>0</v>
      </c>
      <c r="I39" s="1" t="s">
        <v>25</v>
      </c>
      <c r="J39" s="1" t="s">
        <v>25</v>
      </c>
      <c r="K39" s="1" t="s">
        <v>25</v>
      </c>
      <c r="L39" s="1" t="s">
        <v>25</v>
      </c>
      <c r="M39" s="1" t="s">
        <v>25</v>
      </c>
      <c r="N39" s="1" t="s">
        <v>25</v>
      </c>
      <c r="O39" s="1" t="s">
        <v>25</v>
      </c>
      <c r="P39" s="1" t="s">
        <v>25</v>
      </c>
      <c r="Q39" s="2">
        <f t="shared" si="0"/>
        <v>16</v>
      </c>
      <c r="R39" s="2">
        <f t="shared" si="1"/>
        <v>256.32889730984579</v>
      </c>
      <c r="S39" s="2">
        <f t="shared" si="2"/>
        <v>42.353109490154225</v>
      </c>
      <c r="T39" s="2">
        <f t="shared" si="3"/>
        <v>14.180000309999997</v>
      </c>
      <c r="U39" s="2">
        <f t="shared" si="4"/>
        <v>299</v>
      </c>
      <c r="V39" s="2">
        <f t="shared" si="5"/>
        <v>93.782219999999995</v>
      </c>
      <c r="W39" s="1">
        <f t="shared" si="6"/>
        <v>86</v>
      </c>
      <c r="X39" s="1">
        <f t="shared" si="7"/>
        <v>14</v>
      </c>
    </row>
    <row r="40" spans="1:24">
      <c r="A40" s="1" t="s">
        <v>66</v>
      </c>
      <c r="B40" s="1" t="s">
        <v>56</v>
      </c>
      <c r="C40" s="1">
        <v>307.14999390000003</v>
      </c>
      <c r="D40" s="1">
        <v>25.525001530000001</v>
      </c>
      <c r="E40" s="1">
        <v>91.231190749999996</v>
      </c>
      <c r="F40" s="1">
        <v>1.0623850500000001</v>
      </c>
      <c r="G40" s="1">
        <v>0</v>
      </c>
      <c r="H40" s="1">
        <v>7.706424202</v>
      </c>
      <c r="I40" s="1">
        <v>88.397201229999993</v>
      </c>
      <c r="J40" s="1">
        <v>1.255132675</v>
      </c>
      <c r="K40" s="1">
        <v>0</v>
      </c>
      <c r="L40" s="1">
        <v>10.3476661</v>
      </c>
      <c r="M40" s="1">
        <v>99.5</v>
      </c>
      <c r="N40" s="1">
        <v>0.5</v>
      </c>
      <c r="O40" s="1">
        <v>0</v>
      </c>
      <c r="P40" s="1">
        <v>0</v>
      </c>
      <c r="Q40" s="2">
        <f t="shared" si="0"/>
        <v>16</v>
      </c>
      <c r="R40" s="2">
        <f t="shared" si="1"/>
        <v>78.400040642369916</v>
      </c>
      <c r="S40" s="2">
        <f t="shared" si="2"/>
        <v>228.74995325763012</v>
      </c>
      <c r="T40" s="2">
        <f t="shared" si="3"/>
        <v>74.474998470000003</v>
      </c>
      <c r="U40" s="2">
        <f t="shared" si="4"/>
        <v>308</v>
      </c>
      <c r="V40" s="2">
        <f t="shared" si="5"/>
        <v>91.231189999999998</v>
      </c>
      <c r="W40" s="1">
        <f t="shared" si="6"/>
        <v>26</v>
      </c>
      <c r="X40" s="1">
        <f t="shared" si="7"/>
        <v>74</v>
      </c>
    </row>
    <row r="41" spans="1:24">
      <c r="A41" s="1" t="s">
        <v>67</v>
      </c>
      <c r="B41" s="1" t="s">
        <v>33</v>
      </c>
      <c r="C41" s="1">
        <v>341.25</v>
      </c>
      <c r="D41" s="1">
        <v>93.897994999999995</v>
      </c>
      <c r="E41" s="1">
        <v>99.999997210000004</v>
      </c>
      <c r="F41" s="1">
        <v>0</v>
      </c>
      <c r="G41" s="1">
        <v>2.7946500150000002E-6</v>
      </c>
      <c r="H41" s="1">
        <v>0</v>
      </c>
      <c r="I41" s="1">
        <v>100</v>
      </c>
      <c r="J41" s="1">
        <v>0</v>
      </c>
      <c r="K41" s="1">
        <v>0</v>
      </c>
      <c r="L41" s="1">
        <v>0</v>
      </c>
      <c r="M41" s="1">
        <v>100</v>
      </c>
      <c r="N41" s="1">
        <v>0</v>
      </c>
      <c r="O41" s="1">
        <v>0</v>
      </c>
      <c r="P41" s="1">
        <v>0</v>
      </c>
      <c r="Q41" s="2">
        <f t="shared" si="0"/>
        <v>16</v>
      </c>
      <c r="R41" s="2">
        <f t="shared" si="1"/>
        <v>320.42690793749995</v>
      </c>
      <c r="S41" s="2">
        <f t="shared" si="2"/>
        <v>20.823092062500052</v>
      </c>
      <c r="T41" s="2">
        <f t="shared" si="3"/>
        <v>6.1020050000000055</v>
      </c>
      <c r="U41" s="2">
        <f t="shared" si="4"/>
        <v>342</v>
      </c>
      <c r="V41" s="2">
        <f t="shared" si="5"/>
        <v>100</v>
      </c>
      <c r="W41" s="1">
        <f t="shared" si="6"/>
        <v>94</v>
      </c>
      <c r="X41" s="1">
        <f t="shared" si="7"/>
        <v>6</v>
      </c>
    </row>
    <row r="42" spans="1:24">
      <c r="A42" s="1" t="s">
        <v>68</v>
      </c>
      <c r="B42" s="1" t="s">
        <v>25</v>
      </c>
      <c r="C42" s="1">
        <v>375.26501459999997</v>
      </c>
      <c r="D42" s="1">
        <v>89.13999939</v>
      </c>
      <c r="E42" s="1">
        <v>99.841970779999997</v>
      </c>
      <c r="F42" s="1">
        <v>0</v>
      </c>
      <c r="G42" s="1">
        <v>0.15802921580000001</v>
      </c>
      <c r="H42" s="1">
        <v>0</v>
      </c>
      <c r="I42" s="1" t="s">
        <v>25</v>
      </c>
      <c r="J42" s="1" t="s">
        <v>25</v>
      </c>
      <c r="K42" s="1" t="s">
        <v>25</v>
      </c>
      <c r="L42" s="1" t="s">
        <v>25</v>
      </c>
      <c r="M42" s="1" t="s">
        <v>25</v>
      </c>
      <c r="N42" s="1" t="s">
        <v>25</v>
      </c>
      <c r="O42" s="1" t="s">
        <v>25</v>
      </c>
      <c r="P42" s="1" t="s">
        <v>25</v>
      </c>
      <c r="Q42" s="2">
        <f t="shared" si="0"/>
        <v>16</v>
      </c>
      <c r="R42" s="2">
        <f t="shared" si="1"/>
        <v>334.5112317253234</v>
      </c>
      <c r="S42" s="2">
        <f t="shared" si="2"/>
        <v>40.753782874676574</v>
      </c>
      <c r="T42" s="2">
        <f t="shared" si="3"/>
        <v>10.86000061</v>
      </c>
      <c r="U42" s="2">
        <f t="shared" si="4"/>
        <v>376</v>
      </c>
      <c r="V42" s="2">
        <f t="shared" si="5"/>
        <v>99.841970000000003</v>
      </c>
      <c r="W42" s="1">
        <f t="shared" si="6"/>
        <v>89</v>
      </c>
      <c r="X42" s="1">
        <f t="shared" si="7"/>
        <v>11</v>
      </c>
    </row>
    <row r="43" spans="1:24">
      <c r="A43" s="1" t="s">
        <v>69</v>
      </c>
      <c r="B43" s="1" t="s">
        <v>36</v>
      </c>
      <c r="C43" s="1">
        <v>397.62100220000002</v>
      </c>
      <c r="D43" s="1">
        <v>46.025001529999997</v>
      </c>
      <c r="E43" s="1">
        <v>98.401954630000006</v>
      </c>
      <c r="F43" s="1">
        <v>1.249110629</v>
      </c>
      <c r="G43" s="1">
        <v>0.3489347411</v>
      </c>
      <c r="H43" s="1">
        <v>0</v>
      </c>
      <c r="I43" s="1">
        <v>97.995207579999999</v>
      </c>
      <c r="J43" s="1">
        <v>1.358317682</v>
      </c>
      <c r="K43" s="1">
        <v>0.64647473929999999</v>
      </c>
      <c r="L43" s="1">
        <v>0</v>
      </c>
      <c r="M43" s="1">
        <v>98.878960000000006</v>
      </c>
      <c r="N43" s="1">
        <v>1.12104</v>
      </c>
      <c r="O43" s="1">
        <v>0</v>
      </c>
      <c r="P43" s="1">
        <v>0</v>
      </c>
      <c r="Q43" s="2">
        <f t="shared" si="0"/>
        <v>16</v>
      </c>
      <c r="R43" s="2">
        <f t="shared" si="1"/>
        <v>183.00507234615131</v>
      </c>
      <c r="S43" s="2">
        <f t="shared" si="2"/>
        <v>214.61592985384871</v>
      </c>
      <c r="T43" s="2">
        <f t="shared" si="3"/>
        <v>53.974998470000003</v>
      </c>
      <c r="U43" s="2">
        <f t="shared" si="4"/>
        <v>398</v>
      </c>
      <c r="V43" s="2">
        <f t="shared" si="5"/>
        <v>98.401949999999999</v>
      </c>
      <c r="W43" s="1">
        <f t="shared" si="6"/>
        <v>46</v>
      </c>
      <c r="X43" s="1">
        <f t="shared" si="7"/>
        <v>54</v>
      </c>
    </row>
    <row r="44" spans="1:24">
      <c r="A44" s="1" t="s">
        <v>70</v>
      </c>
      <c r="B44" s="1" t="s">
        <v>25</v>
      </c>
      <c r="C44" s="1">
        <v>400.12701420000002</v>
      </c>
      <c r="D44" s="1">
        <v>98.498992920000006</v>
      </c>
      <c r="E44" s="1">
        <v>99.803126039999995</v>
      </c>
      <c r="F44" s="1">
        <v>0</v>
      </c>
      <c r="G44" s="1">
        <v>0.19687396130000001</v>
      </c>
      <c r="H44" s="1">
        <v>0</v>
      </c>
      <c r="I44" s="1" t="s">
        <v>25</v>
      </c>
      <c r="J44" s="1" t="s">
        <v>25</v>
      </c>
      <c r="K44" s="1" t="s">
        <v>25</v>
      </c>
      <c r="L44" s="1" t="s">
        <v>25</v>
      </c>
      <c r="M44" s="1" t="s">
        <v>25</v>
      </c>
      <c r="N44" s="1" t="s">
        <v>25</v>
      </c>
      <c r="O44" s="1" t="s">
        <v>25</v>
      </c>
      <c r="P44" s="1" t="s">
        <v>25</v>
      </c>
      <c r="Q44" s="2">
        <f t="shared" si="0"/>
        <v>16</v>
      </c>
      <c r="R44" s="2">
        <f t="shared" si="1"/>
        <v>394.12107938786545</v>
      </c>
      <c r="S44" s="2">
        <f t="shared" si="2"/>
        <v>6.0059348121345693</v>
      </c>
      <c r="T44" s="2">
        <f t="shared" si="3"/>
        <v>1.5010070799999937</v>
      </c>
      <c r="U44" s="2">
        <f t="shared" si="4"/>
        <v>401</v>
      </c>
      <c r="V44" s="2">
        <f t="shared" si="5"/>
        <v>99.803129999999996</v>
      </c>
      <c r="W44" s="1">
        <f t="shared" si="6"/>
        <v>98</v>
      </c>
      <c r="X44" s="1">
        <f t="shared" si="7"/>
        <v>2</v>
      </c>
    </row>
    <row r="45" spans="1:24">
      <c r="A45" s="1" t="s">
        <v>71</v>
      </c>
      <c r="B45" s="1" t="s">
        <v>33</v>
      </c>
      <c r="C45" s="1">
        <v>437.48300169999999</v>
      </c>
      <c r="D45" s="1">
        <v>78.250007629999999</v>
      </c>
      <c r="E45" s="1">
        <v>99.900036799999995</v>
      </c>
      <c r="F45" s="1">
        <v>0</v>
      </c>
      <c r="G45" s="1">
        <v>9.9963200360000004E-2</v>
      </c>
      <c r="H45" s="1">
        <v>0</v>
      </c>
      <c r="I45" s="1" t="s">
        <v>25</v>
      </c>
      <c r="J45" s="1" t="s">
        <v>25</v>
      </c>
      <c r="K45" s="1" t="s">
        <v>25</v>
      </c>
      <c r="L45" s="1" t="s">
        <v>25</v>
      </c>
      <c r="M45" s="1">
        <v>99.65</v>
      </c>
      <c r="N45" s="1">
        <v>0</v>
      </c>
      <c r="O45" s="1">
        <v>0.35</v>
      </c>
      <c r="P45" s="1">
        <v>0</v>
      </c>
      <c r="Q45" s="2">
        <f t="shared" si="0"/>
        <v>16</v>
      </c>
      <c r="R45" s="2">
        <f t="shared" si="1"/>
        <v>342.33048221020306</v>
      </c>
      <c r="S45" s="2">
        <f t="shared" si="2"/>
        <v>95.15251948979693</v>
      </c>
      <c r="T45" s="2">
        <f t="shared" si="3"/>
        <v>21.749992370000001</v>
      </c>
      <c r="U45" s="2">
        <f t="shared" si="4"/>
        <v>438</v>
      </c>
      <c r="V45" s="2">
        <f t="shared" si="5"/>
        <v>99.900040000000004</v>
      </c>
      <c r="W45" s="1">
        <f t="shared" si="6"/>
        <v>78</v>
      </c>
      <c r="X45" s="1">
        <f t="shared" si="7"/>
        <v>22</v>
      </c>
    </row>
    <row r="46" spans="1:24">
      <c r="A46" s="1" t="s">
        <v>72</v>
      </c>
      <c r="B46" s="1" t="s">
        <v>33</v>
      </c>
      <c r="C46" s="1">
        <v>441.53900149999998</v>
      </c>
      <c r="D46" s="1">
        <v>94.744003300000003</v>
      </c>
      <c r="E46" s="1">
        <v>100.0000004</v>
      </c>
      <c r="F46" s="1">
        <v>0</v>
      </c>
      <c r="G46" s="1">
        <v>0</v>
      </c>
      <c r="H46" s="1">
        <v>0</v>
      </c>
      <c r="I46" s="1">
        <v>100</v>
      </c>
      <c r="J46" s="1">
        <v>0</v>
      </c>
      <c r="K46" s="1">
        <v>0</v>
      </c>
      <c r="L46" s="1">
        <v>0</v>
      </c>
      <c r="M46" s="1">
        <v>100</v>
      </c>
      <c r="N46" s="1">
        <v>0</v>
      </c>
      <c r="O46" s="1">
        <v>0</v>
      </c>
      <c r="P46" s="1">
        <v>0</v>
      </c>
      <c r="Q46" s="2">
        <f t="shared" si="0"/>
        <v>16</v>
      </c>
      <c r="R46" s="2">
        <f t="shared" si="1"/>
        <v>418.33172615194707</v>
      </c>
      <c r="S46" s="2">
        <f t="shared" si="2"/>
        <v>23.207275348052917</v>
      </c>
      <c r="T46" s="2">
        <f t="shared" si="3"/>
        <v>5.2559966999999972</v>
      </c>
      <c r="U46" s="2">
        <f t="shared" si="4"/>
        <v>442</v>
      </c>
      <c r="V46" s="2">
        <f t="shared" si="5"/>
        <v>100</v>
      </c>
      <c r="W46" s="1">
        <f t="shared" si="6"/>
        <v>95</v>
      </c>
      <c r="X46" s="1">
        <f t="shared" si="7"/>
        <v>5</v>
      </c>
    </row>
    <row r="47" spans="1:24">
      <c r="A47" s="1" t="s">
        <v>73</v>
      </c>
      <c r="B47" s="1" t="s">
        <v>36</v>
      </c>
      <c r="C47" s="1">
        <v>540.54199219999998</v>
      </c>
      <c r="D47" s="1">
        <v>40.668998719999998</v>
      </c>
      <c r="E47" s="1">
        <v>99.544438600000007</v>
      </c>
      <c r="F47" s="1">
        <v>4.8050691299999997E-2</v>
      </c>
      <c r="G47" s="1">
        <v>0.40751070499999997</v>
      </c>
      <c r="H47" s="1">
        <v>0</v>
      </c>
      <c r="I47" s="1">
        <v>99.919012499999994</v>
      </c>
      <c r="J47" s="1">
        <v>8.0987500000000004E-2</v>
      </c>
      <c r="K47" s="1">
        <v>0</v>
      </c>
      <c r="L47" s="1">
        <v>0</v>
      </c>
      <c r="M47" s="1">
        <v>98.997988930000005</v>
      </c>
      <c r="N47" s="1">
        <v>0</v>
      </c>
      <c r="O47" s="1">
        <v>1.0020110689999999</v>
      </c>
      <c r="P47" s="1">
        <v>0</v>
      </c>
      <c r="Q47" s="2">
        <f t="shared" si="0"/>
        <v>16</v>
      </c>
      <c r="R47" s="2">
        <f t="shared" si="1"/>
        <v>219.83301588888048</v>
      </c>
      <c r="S47" s="2">
        <f t="shared" si="2"/>
        <v>320.7089763111195</v>
      </c>
      <c r="T47" s="2">
        <f t="shared" si="3"/>
        <v>59.331001280000002</v>
      </c>
      <c r="U47" s="2">
        <f t="shared" si="4"/>
        <v>541</v>
      </c>
      <c r="V47" s="2">
        <f t="shared" si="5"/>
        <v>99.544439999999994</v>
      </c>
      <c r="W47" s="1">
        <f t="shared" si="6"/>
        <v>41</v>
      </c>
      <c r="X47" s="1">
        <f t="shared" si="7"/>
        <v>59</v>
      </c>
    </row>
    <row r="48" spans="1:24">
      <c r="A48" s="1" t="s">
        <v>74</v>
      </c>
      <c r="B48" s="1" t="s">
        <v>56</v>
      </c>
      <c r="C48" s="1">
        <v>555.98797609999997</v>
      </c>
      <c r="D48" s="1">
        <v>66.652000430000001</v>
      </c>
      <c r="E48" s="1">
        <v>88.769606420000002</v>
      </c>
      <c r="F48" s="1">
        <v>7.9041508460000003</v>
      </c>
      <c r="G48" s="1">
        <v>3.2091477159999999</v>
      </c>
      <c r="H48" s="1">
        <v>0.1170950144</v>
      </c>
      <c r="I48" s="1">
        <v>80.114525439999994</v>
      </c>
      <c r="J48" s="1">
        <v>9.9111270220000005</v>
      </c>
      <c r="K48" s="1">
        <v>9.6232170030000006</v>
      </c>
      <c r="L48" s="1">
        <v>0.35113053970000002</v>
      </c>
      <c r="M48" s="1">
        <v>93.1</v>
      </c>
      <c r="N48" s="1">
        <v>6.9</v>
      </c>
      <c r="O48" s="1">
        <v>0</v>
      </c>
      <c r="P48" s="1">
        <v>0</v>
      </c>
      <c r="Q48" s="2">
        <f t="shared" si="0"/>
        <v>16</v>
      </c>
      <c r="R48" s="2">
        <f t="shared" si="1"/>
        <v>370.57710822092025</v>
      </c>
      <c r="S48" s="2">
        <f t="shared" si="2"/>
        <v>185.41086787907972</v>
      </c>
      <c r="T48" s="2">
        <f t="shared" si="3"/>
        <v>33.347999569999999</v>
      </c>
      <c r="U48" s="2">
        <f t="shared" si="4"/>
        <v>556</v>
      </c>
      <c r="V48" s="2">
        <f t="shared" si="5"/>
        <v>88.76961</v>
      </c>
      <c r="W48" s="1">
        <f t="shared" si="6"/>
        <v>67</v>
      </c>
      <c r="X48" s="1">
        <f t="shared" si="7"/>
        <v>33</v>
      </c>
    </row>
    <row r="49" spans="1:24">
      <c r="A49" s="1" t="s">
        <v>75</v>
      </c>
      <c r="B49" s="1" t="s">
        <v>36</v>
      </c>
      <c r="C49" s="1">
        <v>586.63397220000002</v>
      </c>
      <c r="D49" s="1">
        <v>66.149002080000002</v>
      </c>
      <c r="E49" s="1">
        <v>97.989631669999994</v>
      </c>
      <c r="F49" s="1">
        <v>1.0672469410000001</v>
      </c>
      <c r="G49" s="1">
        <v>0.37933650730000001</v>
      </c>
      <c r="H49" s="1">
        <v>0.56378488400000004</v>
      </c>
      <c r="I49" s="1">
        <v>96.574412629999998</v>
      </c>
      <c r="J49" s="1">
        <v>1.6002958599999999</v>
      </c>
      <c r="K49" s="1">
        <v>0.1598017947</v>
      </c>
      <c r="L49" s="1">
        <v>1.6654897200000001</v>
      </c>
      <c r="M49" s="1">
        <v>98.713853869999994</v>
      </c>
      <c r="N49" s="1">
        <v>0.79446523710000005</v>
      </c>
      <c r="O49" s="1">
        <v>0.49168089250000002</v>
      </c>
      <c r="P49" s="1">
        <v>0</v>
      </c>
      <c r="Q49" s="2">
        <f t="shared" si="0"/>
        <v>16</v>
      </c>
      <c r="R49" s="2">
        <f t="shared" si="1"/>
        <v>388.0525184725646</v>
      </c>
      <c r="S49" s="2">
        <f t="shared" si="2"/>
        <v>198.58145372743542</v>
      </c>
      <c r="T49" s="2">
        <f t="shared" si="3"/>
        <v>33.850997919999998</v>
      </c>
      <c r="U49" s="2">
        <f t="shared" si="4"/>
        <v>587</v>
      </c>
      <c r="V49" s="2">
        <f t="shared" si="5"/>
        <v>97.989630000000005</v>
      </c>
      <c r="W49" s="1">
        <f t="shared" si="6"/>
        <v>66</v>
      </c>
      <c r="X49" s="1">
        <f t="shared" si="7"/>
        <v>34</v>
      </c>
    </row>
    <row r="50" spans="1:24">
      <c r="A50" s="1" t="s">
        <v>76</v>
      </c>
      <c r="B50" s="1" t="s">
        <v>33</v>
      </c>
      <c r="C50" s="1">
        <v>625.97601320000001</v>
      </c>
      <c r="D50" s="1">
        <v>91.452995299999998</v>
      </c>
      <c r="E50" s="1">
        <v>99.879932539999999</v>
      </c>
      <c r="F50" s="1">
        <v>0</v>
      </c>
      <c r="G50" s="1">
        <v>0.1200674649</v>
      </c>
      <c r="H50" s="1">
        <v>0</v>
      </c>
      <c r="I50" s="1">
        <v>98.595238100000003</v>
      </c>
      <c r="J50" s="1">
        <v>0</v>
      </c>
      <c r="K50" s="1">
        <v>1.404761905</v>
      </c>
      <c r="L50" s="1">
        <v>0</v>
      </c>
      <c r="M50" s="1">
        <v>100</v>
      </c>
      <c r="N50" s="1">
        <v>0</v>
      </c>
      <c r="O50" s="1">
        <v>0</v>
      </c>
      <c r="P50" s="1">
        <v>0</v>
      </c>
      <c r="Q50" s="2">
        <f t="shared" si="0"/>
        <v>16</v>
      </c>
      <c r="R50" s="2">
        <f t="shared" si="1"/>
        <v>572.47381393092337</v>
      </c>
      <c r="S50" s="2">
        <f t="shared" si="2"/>
        <v>53.502199269076641</v>
      </c>
      <c r="T50" s="2">
        <f t="shared" si="3"/>
        <v>8.5470047000000022</v>
      </c>
      <c r="U50" s="2">
        <f t="shared" si="4"/>
        <v>626</v>
      </c>
      <c r="V50" s="2">
        <f t="shared" si="5"/>
        <v>99.879930000000002</v>
      </c>
      <c r="W50" s="1">
        <f t="shared" si="6"/>
        <v>91</v>
      </c>
      <c r="X50" s="1">
        <f t="shared" si="7"/>
        <v>9</v>
      </c>
    </row>
    <row r="51" spans="1:24">
      <c r="A51" s="1" t="s">
        <v>77</v>
      </c>
      <c r="B51" s="1" t="s">
        <v>36</v>
      </c>
      <c r="C51" s="1">
        <v>628.06201169999997</v>
      </c>
      <c r="D51" s="1">
        <v>67.488006589999998</v>
      </c>
      <c r="E51" s="1">
        <v>98.856916519999999</v>
      </c>
      <c r="F51" s="1">
        <v>0.54547882039999995</v>
      </c>
      <c r="G51" s="1">
        <v>0.59231201099999997</v>
      </c>
      <c r="H51" s="1">
        <v>5.2926508940000002E-3</v>
      </c>
      <c r="I51" s="1">
        <v>98.161887539999995</v>
      </c>
      <c r="J51" s="1">
        <v>0</v>
      </c>
      <c r="K51" s="1">
        <v>1.821833386</v>
      </c>
      <c r="L51" s="1">
        <v>1.6279069770000001E-2</v>
      </c>
      <c r="M51" s="1">
        <v>99.191739589999997</v>
      </c>
      <c r="N51" s="1">
        <v>0.80826041280000005</v>
      </c>
      <c r="O51" s="1">
        <v>0</v>
      </c>
      <c r="P51" s="1">
        <v>0</v>
      </c>
      <c r="Q51" s="2">
        <f t="shared" si="0"/>
        <v>16</v>
      </c>
      <c r="R51" s="2">
        <f t="shared" si="1"/>
        <v>423.86653184538255</v>
      </c>
      <c r="S51" s="2">
        <f t="shared" si="2"/>
        <v>204.19547985461742</v>
      </c>
      <c r="T51" s="2">
        <f t="shared" si="3"/>
        <v>32.511993410000002</v>
      </c>
      <c r="U51" s="2">
        <f t="shared" si="4"/>
        <v>629</v>
      </c>
      <c r="V51" s="2">
        <f t="shared" si="5"/>
        <v>98.856920000000002</v>
      </c>
      <c r="W51" s="1">
        <f t="shared" si="6"/>
        <v>67</v>
      </c>
      <c r="X51" s="1">
        <f t="shared" si="7"/>
        <v>33</v>
      </c>
    </row>
    <row r="52" spans="1:24">
      <c r="A52" s="1" t="s">
        <v>78</v>
      </c>
      <c r="B52" s="1" t="s">
        <v>33</v>
      </c>
      <c r="C52" s="1">
        <v>649.34198000000004</v>
      </c>
      <c r="D52" s="1">
        <v>100</v>
      </c>
      <c r="E52" s="1">
        <v>100</v>
      </c>
      <c r="F52" s="1">
        <v>0</v>
      </c>
      <c r="G52" s="1">
        <v>0</v>
      </c>
      <c r="H52" s="1">
        <v>0</v>
      </c>
      <c r="I52" s="1" t="s">
        <v>25</v>
      </c>
      <c r="J52" s="1" t="s">
        <v>25</v>
      </c>
      <c r="K52" s="1" t="s">
        <v>25</v>
      </c>
      <c r="L52" s="1" t="s">
        <v>25</v>
      </c>
      <c r="M52" s="1">
        <v>100</v>
      </c>
      <c r="N52" s="1">
        <v>0</v>
      </c>
      <c r="O52" s="1">
        <v>0</v>
      </c>
      <c r="P52" s="1">
        <v>0</v>
      </c>
      <c r="Q52" s="2">
        <f t="shared" si="0"/>
        <v>16</v>
      </c>
      <c r="R52" s="2">
        <f t="shared" si="1"/>
        <v>649.34198000000004</v>
      </c>
      <c r="S52" s="2">
        <f t="shared" si="2"/>
        <v>0</v>
      </c>
      <c r="T52" s="2">
        <f t="shared" si="3"/>
        <v>0</v>
      </c>
      <c r="U52" s="2">
        <f t="shared" si="4"/>
        <v>650</v>
      </c>
      <c r="V52" s="2">
        <f t="shared" si="5"/>
        <v>100</v>
      </c>
      <c r="W52" s="1">
        <f t="shared" si="6"/>
        <v>100</v>
      </c>
      <c r="X52" s="1">
        <f t="shared" si="7"/>
        <v>0</v>
      </c>
    </row>
    <row r="53" spans="1:24">
      <c r="A53" s="1" t="s">
        <v>79</v>
      </c>
      <c r="B53" s="1" t="s">
        <v>56</v>
      </c>
      <c r="C53" s="1">
        <v>686.87799070000005</v>
      </c>
      <c r="D53" s="1">
        <v>24.670000080000001</v>
      </c>
      <c r="E53" s="1">
        <v>67.301025539999998</v>
      </c>
      <c r="F53" s="1">
        <v>5.79547831</v>
      </c>
      <c r="G53" s="1">
        <v>21.267843129999999</v>
      </c>
      <c r="H53" s="1">
        <v>5.6356530249999999</v>
      </c>
      <c r="I53" s="1">
        <v>59.40526749</v>
      </c>
      <c r="J53" s="1">
        <v>6.5285236490000003</v>
      </c>
      <c r="K53" s="1">
        <v>26.955911</v>
      </c>
      <c r="L53" s="1">
        <v>7.1102978569999999</v>
      </c>
      <c r="M53" s="1">
        <v>91.410776889999994</v>
      </c>
      <c r="N53" s="1">
        <v>3.5571204249999999</v>
      </c>
      <c r="O53" s="1">
        <v>3.8992861369999998</v>
      </c>
      <c r="P53" s="1">
        <v>1.1328165530000001</v>
      </c>
      <c r="Q53" s="2">
        <f t="shared" si="0"/>
        <v>16</v>
      </c>
      <c r="R53" s="2">
        <f t="shared" si="1"/>
        <v>169.45280085519241</v>
      </c>
      <c r="S53" s="2">
        <f t="shared" si="2"/>
        <v>517.42518984480762</v>
      </c>
      <c r="T53" s="2">
        <f t="shared" si="3"/>
        <v>75.329999920000006</v>
      </c>
      <c r="U53" s="2">
        <f t="shared" si="4"/>
        <v>687</v>
      </c>
      <c r="V53" s="2">
        <f t="shared" si="5"/>
        <v>67.301029999999997</v>
      </c>
      <c r="W53" s="1">
        <f t="shared" si="6"/>
        <v>25</v>
      </c>
      <c r="X53" s="1">
        <f t="shared" si="7"/>
        <v>75</v>
      </c>
    </row>
    <row r="54" spans="1:24">
      <c r="A54" s="1" t="s">
        <v>80</v>
      </c>
      <c r="B54" s="1" t="s">
        <v>56</v>
      </c>
      <c r="C54" s="1">
        <v>771.61199950000002</v>
      </c>
      <c r="D54" s="1">
        <v>42.31599808</v>
      </c>
      <c r="E54" s="1">
        <v>97.313222629999999</v>
      </c>
      <c r="F54" s="1">
        <v>2.4607126070000001</v>
      </c>
      <c r="G54" s="1">
        <v>0.17642421829999999</v>
      </c>
      <c r="H54" s="1">
        <v>4.9640541420000003E-2</v>
      </c>
      <c r="I54" s="1">
        <v>96.731193649999994</v>
      </c>
      <c r="J54" s="1">
        <v>3.2688063509999998</v>
      </c>
      <c r="K54" s="1">
        <v>0</v>
      </c>
      <c r="L54" s="1">
        <v>0</v>
      </c>
      <c r="M54" s="1">
        <v>98.106628490000006</v>
      </c>
      <c r="N54" s="1">
        <v>1.3591415</v>
      </c>
      <c r="O54" s="1">
        <v>0.41692084750000002</v>
      </c>
      <c r="P54" s="1">
        <v>0.1173091586</v>
      </c>
      <c r="Q54" s="2">
        <f t="shared" si="0"/>
        <v>16</v>
      </c>
      <c r="R54" s="2">
        <f t="shared" si="1"/>
        <v>326.51531889346961</v>
      </c>
      <c r="S54" s="2">
        <f t="shared" si="2"/>
        <v>445.09668060653041</v>
      </c>
      <c r="T54" s="2">
        <f t="shared" si="3"/>
        <v>57.68400192</v>
      </c>
      <c r="U54" s="2">
        <f t="shared" si="4"/>
        <v>772</v>
      </c>
      <c r="V54" s="2">
        <f t="shared" si="5"/>
        <v>97.313220000000001</v>
      </c>
      <c r="W54" s="1">
        <f t="shared" si="6"/>
        <v>42</v>
      </c>
      <c r="X54" s="1">
        <f t="shared" si="7"/>
        <v>58</v>
      </c>
    </row>
    <row r="55" spans="1:24">
      <c r="A55" s="1" t="s">
        <v>81</v>
      </c>
      <c r="B55" s="1" t="s">
        <v>36</v>
      </c>
      <c r="C55" s="1">
        <v>786.55902100000003</v>
      </c>
      <c r="D55" s="1">
        <v>26.7859993</v>
      </c>
      <c r="E55" s="1">
        <v>95.554806850000006</v>
      </c>
      <c r="F55" s="1">
        <v>1.205244408</v>
      </c>
      <c r="G55" s="1">
        <v>1.143069849</v>
      </c>
      <c r="H55" s="1">
        <v>2.0968788969999999</v>
      </c>
      <c r="I55" s="1">
        <v>93.928490499999995</v>
      </c>
      <c r="J55" s="1">
        <v>1.6461938620000001</v>
      </c>
      <c r="K55" s="1">
        <v>1.5612748329999999</v>
      </c>
      <c r="L55" s="1">
        <v>2.864040809</v>
      </c>
      <c r="M55" s="1">
        <v>100</v>
      </c>
      <c r="N55" s="1">
        <v>0</v>
      </c>
      <c r="O55" s="1">
        <v>0</v>
      </c>
      <c r="P55" s="1">
        <v>0</v>
      </c>
      <c r="Q55" s="2">
        <f t="shared" si="0"/>
        <v>16</v>
      </c>
      <c r="R55" s="2">
        <f t="shared" si="1"/>
        <v>210.68769385914686</v>
      </c>
      <c r="S55" s="2">
        <f t="shared" si="2"/>
        <v>575.87132714085317</v>
      </c>
      <c r="T55" s="2">
        <f t="shared" si="3"/>
        <v>73.2140007</v>
      </c>
      <c r="U55" s="2">
        <f t="shared" si="4"/>
        <v>787</v>
      </c>
      <c r="V55" s="2">
        <f t="shared" si="5"/>
        <v>95.554810000000003</v>
      </c>
      <c r="W55" s="1">
        <f t="shared" si="6"/>
        <v>27</v>
      </c>
      <c r="X55" s="1">
        <f t="shared" si="7"/>
        <v>73</v>
      </c>
    </row>
    <row r="56" spans="1:24">
      <c r="A56" s="1" t="s">
        <v>82</v>
      </c>
      <c r="B56" s="1" t="s">
        <v>25</v>
      </c>
      <c r="C56" s="1">
        <v>895.30798340000001</v>
      </c>
      <c r="D56" s="1">
        <v>99.659004210000006</v>
      </c>
      <c r="E56" s="1">
        <v>100</v>
      </c>
      <c r="F56" s="1">
        <v>0</v>
      </c>
      <c r="G56" s="1">
        <v>0</v>
      </c>
      <c r="H56" s="1">
        <v>0</v>
      </c>
      <c r="I56" s="1" t="s">
        <v>25</v>
      </c>
      <c r="J56" s="1" t="s">
        <v>25</v>
      </c>
      <c r="K56" s="1" t="s">
        <v>25</v>
      </c>
      <c r="L56" s="1" t="s">
        <v>25</v>
      </c>
      <c r="M56" s="1" t="s">
        <v>25</v>
      </c>
      <c r="N56" s="1" t="s">
        <v>25</v>
      </c>
      <c r="O56" s="1" t="s">
        <v>25</v>
      </c>
      <c r="P56" s="1" t="s">
        <v>25</v>
      </c>
      <c r="Q56" s="2">
        <f t="shared" si="0"/>
        <v>16</v>
      </c>
      <c r="R56" s="2">
        <f t="shared" si="1"/>
        <v>892.25502086907215</v>
      </c>
      <c r="S56" s="2">
        <f t="shared" si="2"/>
        <v>3.0529625309278572</v>
      </c>
      <c r="T56" s="2">
        <f t="shared" si="3"/>
        <v>0.3409957899999938</v>
      </c>
      <c r="U56" s="2">
        <f t="shared" si="4"/>
        <v>896</v>
      </c>
      <c r="V56" s="2">
        <f t="shared" si="5"/>
        <v>100</v>
      </c>
      <c r="W56" s="1">
        <f t="shared" si="6"/>
        <v>100</v>
      </c>
      <c r="X56" s="1">
        <f t="shared" si="7"/>
        <v>0</v>
      </c>
    </row>
    <row r="57" spans="1:24">
      <c r="A57" s="1" t="s">
        <v>83</v>
      </c>
      <c r="B57" s="1" t="s">
        <v>36</v>
      </c>
      <c r="C57" s="1">
        <v>896.44396970000003</v>
      </c>
      <c r="D57" s="1">
        <v>57.247005459999997</v>
      </c>
      <c r="E57" s="1">
        <v>94.30106524</v>
      </c>
      <c r="F57" s="1">
        <v>0</v>
      </c>
      <c r="G57" s="1">
        <v>3.3186027660000001</v>
      </c>
      <c r="H57" s="1">
        <v>2.380331999</v>
      </c>
      <c r="I57" s="1">
        <v>89.088024050000001</v>
      </c>
      <c r="J57" s="1">
        <v>0</v>
      </c>
      <c r="K57" s="1">
        <v>5.7598979379999999</v>
      </c>
      <c r="L57" s="1">
        <v>5.1520780119999996</v>
      </c>
      <c r="M57" s="1">
        <v>98.194244060000003</v>
      </c>
      <c r="N57" s="1">
        <v>0</v>
      </c>
      <c r="O57" s="1">
        <v>1.495409344</v>
      </c>
      <c r="P57" s="1">
        <v>0.31034659219999999</v>
      </c>
      <c r="Q57" s="2">
        <f t="shared" si="0"/>
        <v>16</v>
      </c>
      <c r="R57" s="2">
        <f t="shared" si="1"/>
        <v>513.18732827999975</v>
      </c>
      <c r="S57" s="2">
        <f t="shared" si="2"/>
        <v>383.25664142000028</v>
      </c>
      <c r="T57" s="2">
        <f t="shared" si="3"/>
        <v>42.752994540000003</v>
      </c>
      <c r="U57" s="2">
        <f t="shared" si="4"/>
        <v>897</v>
      </c>
      <c r="V57" s="2">
        <f t="shared" si="5"/>
        <v>94.301069999999996</v>
      </c>
      <c r="W57" s="1">
        <f t="shared" si="6"/>
        <v>57</v>
      </c>
      <c r="X57" s="1">
        <f t="shared" si="7"/>
        <v>43</v>
      </c>
    </row>
    <row r="58" spans="1:24">
      <c r="A58" s="1" t="s">
        <v>84</v>
      </c>
      <c r="B58" s="1" t="s">
        <v>56</v>
      </c>
      <c r="C58" s="1">
        <v>988.00201419999996</v>
      </c>
      <c r="D58" s="1">
        <v>78.061996460000003</v>
      </c>
      <c r="E58" s="1">
        <v>76.049920209999996</v>
      </c>
      <c r="F58" s="1">
        <v>14.7574817</v>
      </c>
      <c r="G58" s="1">
        <v>7.0158760510000002</v>
      </c>
      <c r="H58" s="1">
        <v>2.1767220379999999</v>
      </c>
      <c r="I58" s="1">
        <v>47.280732929999999</v>
      </c>
      <c r="J58" s="1">
        <v>12.061610140000001</v>
      </c>
      <c r="K58" s="1">
        <v>30.735504679999998</v>
      </c>
      <c r="L58" s="1">
        <v>9.9221522489999998</v>
      </c>
      <c r="M58" s="1">
        <v>84.135014929999997</v>
      </c>
      <c r="N58" s="1">
        <v>15.51511107</v>
      </c>
      <c r="O58" s="1">
        <v>0.34987400289999998</v>
      </c>
      <c r="P58" s="1">
        <v>0</v>
      </c>
      <c r="Q58" s="2">
        <f t="shared" si="0"/>
        <v>16</v>
      </c>
      <c r="R58" s="2">
        <f t="shared" si="1"/>
        <v>771.25409734953269</v>
      </c>
      <c r="S58" s="2">
        <f t="shared" si="2"/>
        <v>216.74791685046728</v>
      </c>
      <c r="T58" s="2">
        <f t="shared" si="3"/>
        <v>21.938003539999997</v>
      </c>
      <c r="U58" s="2">
        <f t="shared" si="4"/>
        <v>989</v>
      </c>
      <c r="V58" s="2">
        <f t="shared" si="5"/>
        <v>76.04992</v>
      </c>
      <c r="W58" s="1">
        <f t="shared" si="6"/>
        <v>78</v>
      </c>
      <c r="X58" s="1">
        <f t="shared" si="7"/>
        <v>22</v>
      </c>
    </row>
    <row r="59" spans="1:24">
      <c r="A59" s="1" t="s">
        <v>85</v>
      </c>
      <c r="B59" s="1" t="s">
        <v>56</v>
      </c>
      <c r="C59" s="1">
        <v>1160.1639399999999</v>
      </c>
      <c r="D59" s="1">
        <v>24.17100143</v>
      </c>
      <c r="E59" s="1">
        <v>70.753070949999994</v>
      </c>
      <c r="F59" s="1">
        <v>9.5070671630000003</v>
      </c>
      <c r="G59" s="1">
        <v>9.8355679309999999</v>
      </c>
      <c r="H59" s="1">
        <v>9.9042939590000003</v>
      </c>
      <c r="I59" s="1">
        <v>62.466448739999997</v>
      </c>
      <c r="J59" s="1">
        <v>12.29969513</v>
      </c>
      <c r="K59" s="1">
        <v>12.45046093</v>
      </c>
      <c r="L59" s="1">
        <v>12.78339519</v>
      </c>
      <c r="M59" s="1">
        <v>96.749763049999999</v>
      </c>
      <c r="N59" s="1">
        <v>0.74606447310000001</v>
      </c>
      <c r="O59" s="1">
        <v>1.6321642439999999</v>
      </c>
      <c r="P59" s="1">
        <v>0.8720082294</v>
      </c>
      <c r="Q59" s="2">
        <f t="shared" si="0"/>
        <v>16</v>
      </c>
      <c r="R59" s="2">
        <f t="shared" si="1"/>
        <v>280.42324252774432</v>
      </c>
      <c r="S59" s="2">
        <f t="shared" si="2"/>
        <v>879.74069747225553</v>
      </c>
      <c r="T59" s="2">
        <f t="shared" si="3"/>
        <v>75.828998569999996</v>
      </c>
      <c r="U59" s="2">
        <f t="shared" si="4"/>
        <v>1161</v>
      </c>
      <c r="V59" s="2">
        <f t="shared" si="5"/>
        <v>70.753069999999994</v>
      </c>
      <c r="W59" s="1">
        <f t="shared" si="6"/>
        <v>24</v>
      </c>
      <c r="X59" s="1">
        <f t="shared" si="7"/>
        <v>76</v>
      </c>
    </row>
    <row r="60" spans="1:24">
      <c r="A60" s="1" t="s">
        <v>86</v>
      </c>
      <c r="B60" s="1" t="s">
        <v>33</v>
      </c>
      <c r="C60" s="1">
        <v>1207.360962</v>
      </c>
      <c r="D60" s="1">
        <v>66.820999150000006</v>
      </c>
      <c r="E60" s="1">
        <v>99.765173180000005</v>
      </c>
      <c r="F60" s="1">
        <v>0</v>
      </c>
      <c r="G60" s="1">
        <v>0.2348268167</v>
      </c>
      <c r="H60" s="1">
        <v>0</v>
      </c>
      <c r="I60" s="1">
        <v>99.845761719999999</v>
      </c>
      <c r="J60" s="1">
        <v>0</v>
      </c>
      <c r="K60" s="1">
        <v>0.1542382836</v>
      </c>
      <c r="L60" s="1">
        <v>0</v>
      </c>
      <c r="M60" s="1">
        <v>99.725158120000003</v>
      </c>
      <c r="N60" s="1">
        <v>0</v>
      </c>
      <c r="O60" s="1">
        <v>0.27484188250000002</v>
      </c>
      <c r="P60" s="1">
        <v>0</v>
      </c>
      <c r="Q60" s="2">
        <f t="shared" si="0"/>
        <v>16</v>
      </c>
      <c r="R60" s="2">
        <f t="shared" si="1"/>
        <v>806.77065815545177</v>
      </c>
      <c r="S60" s="2">
        <f t="shared" si="2"/>
        <v>400.5903038445482</v>
      </c>
      <c r="T60" s="2">
        <f t="shared" si="3"/>
        <v>33.179000849999994</v>
      </c>
      <c r="U60" s="2">
        <f t="shared" si="4"/>
        <v>1208</v>
      </c>
      <c r="V60" s="2">
        <f t="shared" si="5"/>
        <v>99.765169999999998</v>
      </c>
      <c r="W60" s="1">
        <f t="shared" si="6"/>
        <v>67</v>
      </c>
      <c r="X60" s="1">
        <f t="shared" si="7"/>
        <v>33</v>
      </c>
    </row>
    <row r="61" spans="1:24">
      <c r="A61" s="1" t="s">
        <v>87</v>
      </c>
      <c r="B61" s="1" t="s">
        <v>36</v>
      </c>
      <c r="C61" s="1">
        <v>1271.7669679999999</v>
      </c>
      <c r="D61" s="1">
        <v>40.759998320000001</v>
      </c>
      <c r="E61" s="1">
        <v>99.866254699999999</v>
      </c>
      <c r="F61" s="1">
        <v>0</v>
      </c>
      <c r="G61" s="1">
        <v>0.13374530139999999</v>
      </c>
      <c r="H61" s="1">
        <v>0</v>
      </c>
      <c r="I61" s="1">
        <v>99.827682339999996</v>
      </c>
      <c r="J61" s="1">
        <v>0</v>
      </c>
      <c r="K61" s="1">
        <v>0.17231766179999999</v>
      </c>
      <c r="L61" s="1">
        <v>0</v>
      </c>
      <c r="M61" s="1">
        <v>99.922315220000002</v>
      </c>
      <c r="N61" s="1">
        <v>0</v>
      </c>
      <c r="O61" s="1">
        <v>7.7684781189999996E-2</v>
      </c>
      <c r="P61" s="1">
        <v>0</v>
      </c>
      <c r="Q61" s="2">
        <f t="shared" si="0"/>
        <v>16</v>
      </c>
      <c r="R61" s="2">
        <f t="shared" si="1"/>
        <v>518.37219479111491</v>
      </c>
      <c r="S61" s="2">
        <f t="shared" si="2"/>
        <v>753.394773208885</v>
      </c>
      <c r="T61" s="2">
        <f t="shared" si="3"/>
        <v>59.240001679999999</v>
      </c>
      <c r="U61" s="2">
        <f t="shared" si="4"/>
        <v>1272</v>
      </c>
      <c r="V61" s="2">
        <f t="shared" si="5"/>
        <v>99.866249999999994</v>
      </c>
      <c r="W61" s="1">
        <f t="shared" si="6"/>
        <v>41</v>
      </c>
      <c r="X61" s="1">
        <f t="shared" si="7"/>
        <v>59</v>
      </c>
    </row>
    <row r="62" spans="1:24">
      <c r="A62" s="1" t="s">
        <v>88</v>
      </c>
      <c r="B62" s="1" t="s">
        <v>56</v>
      </c>
      <c r="C62" s="1">
        <v>1318.4420170000001</v>
      </c>
      <c r="D62" s="1">
        <v>31.31999969</v>
      </c>
      <c r="E62" s="1">
        <v>85.495601199999996</v>
      </c>
      <c r="F62" s="1">
        <v>1.88586597</v>
      </c>
      <c r="G62" s="1">
        <v>8.3600293969999999</v>
      </c>
      <c r="H62" s="1">
        <v>4.2585034329999996</v>
      </c>
      <c r="I62" s="1">
        <v>80.48779562</v>
      </c>
      <c r="J62" s="1">
        <v>2.0493646750000001</v>
      </c>
      <c r="K62" s="1">
        <v>11.26233968</v>
      </c>
      <c r="L62" s="1">
        <v>6.2005000179999996</v>
      </c>
      <c r="M62" s="1">
        <v>96.476957920000004</v>
      </c>
      <c r="N62" s="1">
        <v>1.527338152</v>
      </c>
      <c r="O62" s="1">
        <v>1.995703929</v>
      </c>
      <c r="P62" s="1">
        <v>0</v>
      </c>
      <c r="Q62" s="2">
        <f t="shared" si="0"/>
        <v>16</v>
      </c>
      <c r="R62" s="2">
        <f t="shared" si="1"/>
        <v>412.93603563722979</v>
      </c>
      <c r="S62" s="2">
        <f t="shared" si="2"/>
        <v>905.50598136277029</v>
      </c>
      <c r="T62" s="2">
        <f t="shared" si="3"/>
        <v>68.680000309999997</v>
      </c>
      <c r="U62" s="2">
        <f t="shared" si="4"/>
        <v>1319</v>
      </c>
      <c r="V62" s="2">
        <f t="shared" si="5"/>
        <v>85.495599999999996</v>
      </c>
      <c r="W62" s="1">
        <f t="shared" si="6"/>
        <v>31</v>
      </c>
      <c r="X62" s="1">
        <f t="shared" si="7"/>
        <v>69</v>
      </c>
    </row>
    <row r="63" spans="1:24">
      <c r="A63" s="1" t="s">
        <v>89</v>
      </c>
      <c r="B63" s="1" t="s">
        <v>33</v>
      </c>
      <c r="C63" s="1">
        <v>1326.5389399999999</v>
      </c>
      <c r="D63" s="1">
        <v>69.229003910000003</v>
      </c>
      <c r="E63" s="1">
        <v>99.59078178</v>
      </c>
      <c r="F63" s="1">
        <v>0</v>
      </c>
      <c r="G63" s="1">
        <v>0.40921822320000001</v>
      </c>
      <c r="H63" s="1">
        <v>0</v>
      </c>
      <c r="I63" s="1" t="s">
        <v>25</v>
      </c>
      <c r="J63" s="1" t="s">
        <v>25</v>
      </c>
      <c r="K63" s="1" t="s">
        <v>25</v>
      </c>
      <c r="L63" s="1" t="s">
        <v>25</v>
      </c>
      <c r="M63" s="1">
        <v>99.98545421</v>
      </c>
      <c r="N63" s="1">
        <v>0</v>
      </c>
      <c r="O63" s="1">
        <v>1.454579307E-2</v>
      </c>
      <c r="P63" s="1">
        <v>0</v>
      </c>
      <c r="Q63" s="2">
        <f t="shared" si="0"/>
        <v>16</v>
      </c>
      <c r="R63" s="2">
        <f t="shared" si="1"/>
        <v>918.34969464027245</v>
      </c>
      <c r="S63" s="2">
        <f t="shared" si="2"/>
        <v>408.18924535972747</v>
      </c>
      <c r="T63" s="2">
        <f t="shared" si="3"/>
        <v>30.770996089999997</v>
      </c>
      <c r="U63" s="2">
        <f t="shared" si="4"/>
        <v>1327</v>
      </c>
      <c r="V63" s="2">
        <f t="shared" si="5"/>
        <v>99.590779999999995</v>
      </c>
      <c r="W63" s="1">
        <f t="shared" si="6"/>
        <v>69</v>
      </c>
      <c r="X63" s="1">
        <f t="shared" si="7"/>
        <v>31</v>
      </c>
    </row>
    <row r="64" spans="1:24">
      <c r="A64" s="1" t="s">
        <v>90</v>
      </c>
      <c r="B64" s="1" t="s">
        <v>33</v>
      </c>
      <c r="C64" s="1">
        <v>1399.490967</v>
      </c>
      <c r="D64" s="1">
        <v>53.2140007</v>
      </c>
      <c r="E64" s="1">
        <v>98.875170769999997</v>
      </c>
      <c r="F64" s="1">
        <v>1.1248292310000001</v>
      </c>
      <c r="G64" s="1">
        <v>0</v>
      </c>
      <c r="H64" s="1">
        <v>0</v>
      </c>
      <c r="I64" s="1" t="s">
        <v>25</v>
      </c>
      <c r="J64" s="1" t="s">
        <v>25</v>
      </c>
      <c r="K64" s="1" t="s">
        <v>25</v>
      </c>
      <c r="L64" s="1" t="s">
        <v>25</v>
      </c>
      <c r="M64" s="1" t="s">
        <v>25</v>
      </c>
      <c r="N64" s="1" t="s">
        <v>25</v>
      </c>
      <c r="O64" s="1" t="s">
        <v>25</v>
      </c>
      <c r="P64" s="1" t="s">
        <v>25</v>
      </c>
      <c r="Q64" s="2">
        <f t="shared" si="0"/>
        <v>16</v>
      </c>
      <c r="R64" s="2">
        <f t="shared" si="1"/>
        <v>744.72513297581668</v>
      </c>
      <c r="S64" s="2">
        <f t="shared" si="2"/>
        <v>654.76583402418328</v>
      </c>
      <c r="T64" s="2">
        <f t="shared" si="3"/>
        <v>46.7859993</v>
      </c>
      <c r="U64" s="2">
        <f t="shared" si="4"/>
        <v>1400</v>
      </c>
      <c r="V64" s="2">
        <f t="shared" si="5"/>
        <v>98.875169999999997</v>
      </c>
      <c r="W64" s="1">
        <f t="shared" si="6"/>
        <v>53</v>
      </c>
      <c r="X64" s="1">
        <f t="shared" si="7"/>
        <v>47</v>
      </c>
    </row>
    <row r="65" spans="1:24">
      <c r="A65" s="1" t="s">
        <v>91</v>
      </c>
      <c r="B65" s="1" t="s">
        <v>33</v>
      </c>
      <c r="C65" s="1">
        <v>1701.5830080000001</v>
      </c>
      <c r="D65" s="1">
        <v>89.506004329999996</v>
      </c>
      <c r="E65" s="1">
        <v>100</v>
      </c>
      <c r="F65" s="1">
        <v>0</v>
      </c>
      <c r="G65" s="1">
        <v>0</v>
      </c>
      <c r="H65" s="1">
        <v>0</v>
      </c>
      <c r="I65" s="1" t="s">
        <v>25</v>
      </c>
      <c r="J65" s="1" t="s">
        <v>25</v>
      </c>
      <c r="K65" s="1" t="s">
        <v>25</v>
      </c>
      <c r="L65" s="1" t="s">
        <v>25</v>
      </c>
      <c r="M65" s="1" t="s">
        <v>25</v>
      </c>
      <c r="N65" s="1" t="s">
        <v>25</v>
      </c>
      <c r="O65" s="1" t="s">
        <v>25</v>
      </c>
      <c r="P65" s="1" t="s">
        <v>25</v>
      </c>
      <c r="Q65" s="2">
        <f t="shared" si="0"/>
        <v>16</v>
      </c>
      <c r="R65" s="2">
        <f t="shared" si="1"/>
        <v>1523.0189608190244</v>
      </c>
      <c r="S65" s="2">
        <f t="shared" si="2"/>
        <v>178.56404718097565</v>
      </c>
      <c r="T65" s="2">
        <f t="shared" si="3"/>
        <v>10.493995670000004</v>
      </c>
      <c r="U65" s="2">
        <f t="shared" si="4"/>
        <v>1702</v>
      </c>
      <c r="V65" s="2">
        <f t="shared" si="5"/>
        <v>100</v>
      </c>
      <c r="W65" s="1">
        <f t="shared" si="6"/>
        <v>90</v>
      </c>
      <c r="X65" s="1">
        <f t="shared" si="7"/>
        <v>10</v>
      </c>
    </row>
    <row r="66" spans="1:24">
      <c r="A66" s="1" t="s">
        <v>92</v>
      </c>
      <c r="B66" s="1" t="s">
        <v>33</v>
      </c>
      <c r="C66" s="1">
        <v>1886.2020259999999</v>
      </c>
      <c r="D66" s="1">
        <v>68.315002440000001</v>
      </c>
      <c r="E66" s="1">
        <v>98.782601150000005</v>
      </c>
      <c r="F66" s="1">
        <v>0.68230074240000005</v>
      </c>
      <c r="G66" s="1">
        <v>0.53509810369999999</v>
      </c>
      <c r="H66" s="1">
        <v>0</v>
      </c>
      <c r="I66" s="1">
        <v>98.579223139999996</v>
      </c>
      <c r="J66" s="1">
        <v>0</v>
      </c>
      <c r="K66" s="1">
        <v>1.4207768599999999</v>
      </c>
      <c r="L66" s="1">
        <v>0</v>
      </c>
      <c r="M66" s="1">
        <v>98.876924689999996</v>
      </c>
      <c r="N66" s="1">
        <v>0.99875681510000003</v>
      </c>
      <c r="O66" s="1">
        <v>0.1243184908</v>
      </c>
      <c r="P66" s="1">
        <v>0</v>
      </c>
      <c r="Q66" s="2">
        <f t="shared" si="0"/>
        <v>16</v>
      </c>
      <c r="R66" s="2">
        <f t="shared" si="1"/>
        <v>1288.5589600852293</v>
      </c>
      <c r="S66" s="2">
        <f t="shared" si="2"/>
        <v>597.64306591477066</v>
      </c>
      <c r="T66" s="2">
        <f t="shared" si="3"/>
        <v>31.684997559999999</v>
      </c>
      <c r="U66" s="2">
        <f t="shared" si="4"/>
        <v>1887</v>
      </c>
      <c r="V66" s="2">
        <f t="shared" si="5"/>
        <v>98.782600000000002</v>
      </c>
      <c r="W66" s="1">
        <f t="shared" si="6"/>
        <v>68</v>
      </c>
      <c r="X66" s="1">
        <f t="shared" si="7"/>
        <v>32</v>
      </c>
    </row>
    <row r="67" spans="1:24">
      <c r="A67" s="1" t="s">
        <v>93</v>
      </c>
      <c r="B67" s="1" t="s">
        <v>94</v>
      </c>
      <c r="C67" s="1">
        <v>1967.998047</v>
      </c>
      <c r="D67" s="1">
        <v>44.195999149999999</v>
      </c>
      <c r="E67" s="1">
        <v>59.016912210000001</v>
      </c>
      <c r="F67" s="1">
        <v>14.03457137</v>
      </c>
      <c r="G67" s="1">
        <v>26.6263769</v>
      </c>
      <c r="H67" s="1">
        <v>0.3221395192</v>
      </c>
      <c r="I67" s="1">
        <v>49.831905300000003</v>
      </c>
      <c r="J67" s="1">
        <v>9.2857730259999993</v>
      </c>
      <c r="K67" s="1">
        <v>40.316451290000003</v>
      </c>
      <c r="L67" s="1">
        <v>0.56587038450000005</v>
      </c>
      <c r="M67" s="1">
        <v>70.614347910000006</v>
      </c>
      <c r="N67" s="1">
        <v>20.03063358</v>
      </c>
      <c r="O67" s="1">
        <v>9.3406252839999997</v>
      </c>
      <c r="P67" s="1">
        <v>1.4393226929999999E-2</v>
      </c>
      <c r="Q67" s="2">
        <f t="shared" si="0"/>
        <v>16</v>
      </c>
      <c r="R67" s="2">
        <f t="shared" si="1"/>
        <v>869.77640012413656</v>
      </c>
      <c r="S67" s="2">
        <f t="shared" si="2"/>
        <v>1098.2216468758634</v>
      </c>
      <c r="T67" s="2">
        <f t="shared" si="3"/>
        <v>55.804000850000001</v>
      </c>
      <c r="U67" s="2">
        <f t="shared" si="4"/>
        <v>1968</v>
      </c>
      <c r="V67" s="2">
        <f t="shared" si="5"/>
        <v>59.016910000000003</v>
      </c>
      <c r="W67" s="1">
        <f t="shared" si="6"/>
        <v>44</v>
      </c>
      <c r="X67" s="1">
        <f t="shared" si="7"/>
        <v>56</v>
      </c>
    </row>
    <row r="68" spans="1:24">
      <c r="A68" s="1" t="s">
        <v>95</v>
      </c>
      <c r="B68" s="1" t="s">
        <v>33</v>
      </c>
      <c r="C68" s="1">
        <v>2078.931885</v>
      </c>
      <c r="D68" s="1">
        <v>55.118003850000001</v>
      </c>
      <c r="E68" s="1">
        <v>99.5</v>
      </c>
      <c r="F68" s="1">
        <v>0</v>
      </c>
      <c r="G68" s="1">
        <v>0.5</v>
      </c>
      <c r="H68" s="1">
        <v>0</v>
      </c>
      <c r="I68" s="1" t="s">
        <v>25</v>
      </c>
      <c r="J68" s="1" t="s">
        <v>25</v>
      </c>
      <c r="K68" s="1" t="s">
        <v>25</v>
      </c>
      <c r="L68" s="1" t="s">
        <v>25</v>
      </c>
      <c r="M68" s="1" t="s">
        <v>25</v>
      </c>
      <c r="N68" s="1" t="s">
        <v>25</v>
      </c>
      <c r="O68" s="1" t="s">
        <v>25</v>
      </c>
      <c r="P68" s="1" t="s">
        <v>25</v>
      </c>
      <c r="Q68" s="2">
        <f t="shared" si="0"/>
        <v>16</v>
      </c>
      <c r="R68" s="2">
        <f t="shared" si="1"/>
        <v>1145.8657564131777</v>
      </c>
      <c r="S68" s="2">
        <f t="shared" si="2"/>
        <v>933.06612858682229</v>
      </c>
      <c r="T68" s="2">
        <f t="shared" si="3"/>
        <v>44.881996149999999</v>
      </c>
      <c r="U68" s="2">
        <f t="shared" si="4"/>
        <v>2079</v>
      </c>
      <c r="V68" s="2">
        <f t="shared" si="5"/>
        <v>99.5</v>
      </c>
      <c r="W68" s="1">
        <f t="shared" si="6"/>
        <v>55</v>
      </c>
      <c r="X68" s="1">
        <f t="shared" si="7"/>
        <v>45</v>
      </c>
    </row>
    <row r="69" spans="1:24">
      <c r="A69" s="1" t="s">
        <v>96</v>
      </c>
      <c r="B69" s="1" t="s">
        <v>36</v>
      </c>
      <c r="C69" s="1">
        <v>2083.3798830000001</v>
      </c>
      <c r="D69" s="1">
        <v>58.481998439999998</v>
      </c>
      <c r="E69" s="1">
        <v>97.742815789999995</v>
      </c>
      <c r="F69" s="1">
        <v>1.6349941400000001</v>
      </c>
      <c r="G69" s="1">
        <v>0.57422847619999995</v>
      </c>
      <c r="H69" s="1">
        <v>4.796159706E-2</v>
      </c>
      <c r="I69" s="1">
        <v>97.468714570000003</v>
      </c>
      <c r="J69" s="1">
        <v>1.505202232</v>
      </c>
      <c r="K69" s="1">
        <v>0.91056319819999998</v>
      </c>
      <c r="L69" s="1">
        <v>0.11552</v>
      </c>
      <c r="M69" s="1">
        <v>97.937402989999995</v>
      </c>
      <c r="N69" s="1">
        <v>1.7271369539999999</v>
      </c>
      <c r="O69" s="1">
        <v>0.33546005629999998</v>
      </c>
      <c r="P69" s="1">
        <v>0</v>
      </c>
      <c r="Q69" s="2">
        <f t="shared" si="0"/>
        <v>16</v>
      </c>
      <c r="R69" s="2">
        <f t="shared" si="1"/>
        <v>1218.4021906753339</v>
      </c>
      <c r="S69" s="2">
        <f t="shared" si="2"/>
        <v>864.97769232466612</v>
      </c>
      <c r="T69" s="2">
        <f t="shared" si="3"/>
        <v>41.518001560000002</v>
      </c>
      <c r="U69" s="2">
        <f t="shared" si="4"/>
        <v>2084</v>
      </c>
      <c r="V69" s="2">
        <f t="shared" si="5"/>
        <v>97.742819999999995</v>
      </c>
      <c r="W69" s="1">
        <f t="shared" si="6"/>
        <v>58</v>
      </c>
      <c r="X69" s="1">
        <f t="shared" si="7"/>
        <v>42</v>
      </c>
    </row>
    <row r="70" spans="1:24">
      <c r="A70" s="1" t="s">
        <v>97</v>
      </c>
      <c r="B70" s="1" t="s">
        <v>56</v>
      </c>
      <c r="C70" s="1">
        <v>2142.251953</v>
      </c>
      <c r="D70" s="1">
        <v>29.027999879999999</v>
      </c>
      <c r="E70" s="1">
        <v>72.176039270000004</v>
      </c>
      <c r="F70" s="1">
        <v>10.40592597</v>
      </c>
      <c r="G70" s="1">
        <v>12.21725464</v>
      </c>
      <c r="H70" s="1">
        <v>5.2007801159999998</v>
      </c>
      <c r="I70" s="1">
        <v>63.650354819999997</v>
      </c>
      <c r="J70" s="1">
        <v>13.55843013</v>
      </c>
      <c r="K70" s="1">
        <v>15.73132479</v>
      </c>
      <c r="L70" s="1">
        <v>7.0598902539999999</v>
      </c>
      <c r="M70" s="1">
        <v>93.020908550000001</v>
      </c>
      <c r="N70" s="1">
        <v>2.698211997</v>
      </c>
      <c r="O70" s="1">
        <v>3.625530038</v>
      </c>
      <c r="P70" s="1">
        <v>0.65534941999999996</v>
      </c>
      <c r="Q70" s="2">
        <f t="shared" si="0"/>
        <v>16</v>
      </c>
      <c r="R70" s="2">
        <f t="shared" si="1"/>
        <v>621.85289434613765</v>
      </c>
      <c r="S70" s="2">
        <f t="shared" si="2"/>
        <v>1520.3990586538623</v>
      </c>
      <c r="T70" s="2">
        <f t="shared" si="3"/>
        <v>70.972000120000004</v>
      </c>
      <c r="U70" s="2">
        <f t="shared" si="4"/>
        <v>2143</v>
      </c>
      <c r="V70" s="2">
        <f t="shared" si="5"/>
        <v>72.17604</v>
      </c>
      <c r="W70" s="1">
        <f t="shared" si="6"/>
        <v>29</v>
      </c>
      <c r="X70" s="1">
        <f t="shared" si="7"/>
        <v>71</v>
      </c>
    </row>
    <row r="71" spans="1:24">
      <c r="A71" s="1" t="s">
        <v>98</v>
      </c>
      <c r="B71" s="1" t="s">
        <v>36</v>
      </c>
      <c r="C71" s="1">
        <v>2225.7280270000001</v>
      </c>
      <c r="D71" s="1">
        <v>90.092002870000002</v>
      </c>
      <c r="E71" s="1">
        <v>85.341930599999998</v>
      </c>
      <c r="F71" s="1">
        <v>7.7352631030000003</v>
      </c>
      <c r="G71" s="1">
        <v>6.9228083570000001</v>
      </c>
      <c r="H71" s="1" t="s">
        <v>25</v>
      </c>
      <c r="I71" s="1">
        <v>44.745889009999999</v>
      </c>
      <c r="J71" s="1">
        <v>10.511148589999999</v>
      </c>
      <c r="K71" s="1">
        <v>44.742962400000003</v>
      </c>
      <c r="L71" s="1" t="s">
        <v>25</v>
      </c>
      <c r="M71" s="1">
        <v>89.806539169999994</v>
      </c>
      <c r="N71" s="1">
        <v>7.4299807600000003</v>
      </c>
      <c r="O71" s="1">
        <v>2.7634800720000001</v>
      </c>
      <c r="P71" s="1" t="s">
        <v>25</v>
      </c>
      <c r="Q71" s="2">
        <f t="shared" si="0"/>
        <v>16</v>
      </c>
      <c r="R71" s="2">
        <f t="shared" si="1"/>
        <v>2005.2029579632344</v>
      </c>
      <c r="S71" s="2">
        <f t="shared" si="2"/>
        <v>220.52506903676567</v>
      </c>
      <c r="T71" s="2">
        <f t="shared" si="3"/>
        <v>9.9079971299999983</v>
      </c>
      <c r="U71" s="2">
        <f t="shared" si="4"/>
        <v>2226</v>
      </c>
      <c r="V71" s="2">
        <f t="shared" si="5"/>
        <v>85.341930000000005</v>
      </c>
      <c r="W71" s="1">
        <f t="shared" si="6"/>
        <v>90</v>
      </c>
      <c r="X71" s="1">
        <f t="shared" si="7"/>
        <v>10</v>
      </c>
    </row>
    <row r="72" spans="1:24">
      <c r="A72" s="1" t="s">
        <v>99</v>
      </c>
      <c r="B72" s="1" t="s">
        <v>36</v>
      </c>
      <c r="C72" s="1">
        <v>2351.625</v>
      </c>
      <c r="D72" s="1">
        <v>70.876998900000004</v>
      </c>
      <c r="E72" s="1">
        <v>92.213563070000006</v>
      </c>
      <c r="F72" s="1">
        <v>4.7230389700000002</v>
      </c>
      <c r="G72" s="1">
        <v>1.7325264760000001</v>
      </c>
      <c r="H72" s="1">
        <v>1.330871481</v>
      </c>
      <c r="I72" s="1">
        <v>79.04372386</v>
      </c>
      <c r="J72" s="1">
        <v>15.154947180000001</v>
      </c>
      <c r="K72" s="1">
        <v>1.5961191560000001</v>
      </c>
      <c r="L72" s="1">
        <v>4.2052098100000004</v>
      </c>
      <c r="M72" s="1">
        <v>97.624980579999999</v>
      </c>
      <c r="N72" s="1">
        <v>0.43662003220000001</v>
      </c>
      <c r="O72" s="1">
        <v>1.788579159</v>
      </c>
      <c r="P72" s="1">
        <v>0.14982022810000001</v>
      </c>
      <c r="Q72" s="2">
        <f t="shared" si="0"/>
        <v>16</v>
      </c>
      <c r="R72" s="2">
        <f t="shared" si="1"/>
        <v>1666.7612253821251</v>
      </c>
      <c r="S72" s="2">
        <f t="shared" si="2"/>
        <v>684.86377461787492</v>
      </c>
      <c r="T72" s="2">
        <f t="shared" si="3"/>
        <v>29.123001099999996</v>
      </c>
      <c r="U72" s="2">
        <f t="shared" si="4"/>
        <v>2352</v>
      </c>
      <c r="V72" s="2">
        <f t="shared" si="5"/>
        <v>92.213560000000001</v>
      </c>
      <c r="W72" s="1">
        <f t="shared" si="6"/>
        <v>71</v>
      </c>
      <c r="X72" s="1">
        <f t="shared" si="7"/>
        <v>29</v>
      </c>
    </row>
    <row r="73" spans="1:24">
      <c r="A73" s="1" t="s">
        <v>100</v>
      </c>
      <c r="B73" s="1" t="s">
        <v>94</v>
      </c>
      <c r="C73" s="1">
        <v>2416.6640630000002</v>
      </c>
      <c r="D73" s="1">
        <v>62.581996920000002</v>
      </c>
      <c r="E73" s="1">
        <v>80.940407140000005</v>
      </c>
      <c r="F73" s="1">
        <v>8.5973913910000004</v>
      </c>
      <c r="G73" s="1">
        <v>10.352852070000001</v>
      </c>
      <c r="H73" s="1">
        <v>0.10934939270000001</v>
      </c>
      <c r="I73" s="1">
        <v>69.18852321</v>
      </c>
      <c r="J73" s="1">
        <v>16.497832389999999</v>
      </c>
      <c r="K73" s="1">
        <v>14.24376547</v>
      </c>
      <c r="L73" s="1">
        <v>6.9878936799999999E-2</v>
      </c>
      <c r="M73" s="1">
        <v>87.966904270000001</v>
      </c>
      <c r="N73" s="1">
        <v>3.8736895219999998</v>
      </c>
      <c r="O73" s="1">
        <v>8.0264572780000005</v>
      </c>
      <c r="P73" s="1">
        <v>0.13294892529999999</v>
      </c>
      <c r="Q73" s="2">
        <f t="shared" si="0"/>
        <v>16</v>
      </c>
      <c r="R73" s="2">
        <f t="shared" si="1"/>
        <v>1512.3966294734068</v>
      </c>
      <c r="S73" s="2">
        <f t="shared" si="2"/>
        <v>904.26743352659332</v>
      </c>
      <c r="T73" s="2">
        <f t="shared" si="3"/>
        <v>37.418003079999998</v>
      </c>
      <c r="U73" s="2">
        <f t="shared" si="4"/>
        <v>2417</v>
      </c>
      <c r="V73" s="2">
        <f t="shared" si="5"/>
        <v>80.94041</v>
      </c>
      <c r="W73" s="1">
        <f t="shared" si="6"/>
        <v>63</v>
      </c>
      <c r="X73" s="1">
        <f t="shared" si="7"/>
        <v>37</v>
      </c>
    </row>
    <row r="74" spans="1:24">
      <c r="A74" s="1" t="s">
        <v>101</v>
      </c>
      <c r="B74" s="1" t="s">
        <v>36</v>
      </c>
      <c r="C74" s="1">
        <v>2540.9160160000001</v>
      </c>
      <c r="D74" s="1">
        <v>52.033000950000002</v>
      </c>
      <c r="E74" s="1">
        <v>84.270036279999999</v>
      </c>
      <c r="F74" s="1">
        <v>7.0876275099999999</v>
      </c>
      <c r="G74" s="1">
        <v>3.740143722</v>
      </c>
      <c r="H74" s="1">
        <v>4.9021924849999996</v>
      </c>
      <c r="I74" s="1">
        <v>71.256167430000005</v>
      </c>
      <c r="J74" s="1">
        <v>11.97218925</v>
      </c>
      <c r="K74" s="1">
        <v>7.0818037589999996</v>
      </c>
      <c r="L74" s="1">
        <v>9.6898395629999996</v>
      </c>
      <c r="M74" s="1">
        <v>96.266965350000007</v>
      </c>
      <c r="N74" s="1">
        <v>2.5847589649999998</v>
      </c>
      <c r="O74" s="1">
        <v>0.65961026379999999</v>
      </c>
      <c r="P74" s="1">
        <v>0.4886654211</v>
      </c>
      <c r="Q74" s="2">
        <f t="shared" si="0"/>
        <v>16</v>
      </c>
      <c r="R74" s="2">
        <f t="shared" si="1"/>
        <v>1322.1148547439821</v>
      </c>
      <c r="S74" s="2">
        <f t="shared" si="2"/>
        <v>1218.8011612560181</v>
      </c>
      <c r="T74" s="2">
        <f t="shared" si="3"/>
        <v>47.966999049999998</v>
      </c>
      <c r="U74" s="2">
        <f t="shared" si="4"/>
        <v>2541</v>
      </c>
      <c r="V74" s="2">
        <f t="shared" si="5"/>
        <v>84.270039999999995</v>
      </c>
      <c r="W74" s="1">
        <f t="shared" si="6"/>
        <v>52</v>
      </c>
      <c r="X74" s="1">
        <f t="shared" si="7"/>
        <v>48</v>
      </c>
    </row>
    <row r="75" spans="1:24">
      <c r="A75" s="1" t="s">
        <v>102</v>
      </c>
      <c r="B75" s="1" t="s">
        <v>33</v>
      </c>
      <c r="C75" s="1">
        <v>2722.2910160000001</v>
      </c>
      <c r="D75" s="1">
        <v>68.045997619999994</v>
      </c>
      <c r="E75" s="1">
        <v>98.013347240000002</v>
      </c>
      <c r="F75" s="1">
        <v>0</v>
      </c>
      <c r="G75" s="1">
        <v>1.9866527599999999</v>
      </c>
      <c r="H75" s="1">
        <v>0</v>
      </c>
      <c r="I75" s="1">
        <v>93.78278023</v>
      </c>
      <c r="J75" s="1">
        <v>0</v>
      </c>
      <c r="K75" s="1">
        <v>6.2172197709999999</v>
      </c>
      <c r="L75" s="1">
        <v>0</v>
      </c>
      <c r="M75" s="1">
        <v>100</v>
      </c>
      <c r="N75" s="1">
        <v>0</v>
      </c>
      <c r="O75" s="1">
        <v>0</v>
      </c>
      <c r="P75" s="1">
        <v>0</v>
      </c>
      <c r="Q75" s="2">
        <f t="shared" si="0"/>
        <v>16</v>
      </c>
      <c r="R75" s="2">
        <f t="shared" si="1"/>
        <v>1852.4100799568339</v>
      </c>
      <c r="S75" s="2">
        <f t="shared" si="2"/>
        <v>869.88093604316623</v>
      </c>
      <c r="T75" s="2">
        <f t="shared" si="3"/>
        <v>31.954002380000006</v>
      </c>
      <c r="U75" s="2">
        <f t="shared" si="4"/>
        <v>2723</v>
      </c>
      <c r="V75" s="2">
        <f t="shared" si="5"/>
        <v>98.013350000000003</v>
      </c>
      <c r="W75" s="1">
        <f t="shared" si="6"/>
        <v>68</v>
      </c>
      <c r="X75" s="1">
        <f t="shared" si="7"/>
        <v>32</v>
      </c>
    </row>
    <row r="76" spans="1:24">
      <c r="A76" s="1" t="s">
        <v>103</v>
      </c>
      <c r="B76" s="1" t="s">
        <v>33</v>
      </c>
      <c r="C76" s="1">
        <v>2860.8400879999999</v>
      </c>
      <c r="D76" s="1">
        <v>93.581001279999995</v>
      </c>
      <c r="E76" s="1">
        <v>100</v>
      </c>
      <c r="F76" s="1">
        <v>0</v>
      </c>
      <c r="G76" s="1">
        <v>0</v>
      </c>
      <c r="H76" s="1">
        <v>0</v>
      </c>
      <c r="I76" s="1" t="s">
        <v>25</v>
      </c>
      <c r="J76" s="1" t="s">
        <v>25</v>
      </c>
      <c r="K76" s="1" t="s">
        <v>25</v>
      </c>
      <c r="L76" s="1" t="s">
        <v>25</v>
      </c>
      <c r="M76" s="1" t="s">
        <v>25</v>
      </c>
      <c r="N76" s="1" t="s">
        <v>25</v>
      </c>
      <c r="O76" s="1" t="s">
        <v>25</v>
      </c>
      <c r="P76" s="1" t="s">
        <v>25</v>
      </c>
      <c r="Q76" s="2">
        <f t="shared" si="0"/>
        <v>16</v>
      </c>
      <c r="R76" s="2">
        <f t="shared" si="1"/>
        <v>2677.2027993700326</v>
      </c>
      <c r="S76" s="2">
        <f t="shared" si="2"/>
        <v>183.63728862996732</v>
      </c>
      <c r="T76" s="2">
        <f t="shared" si="3"/>
        <v>6.4189987200000047</v>
      </c>
      <c r="U76" s="2">
        <f t="shared" si="4"/>
        <v>2861</v>
      </c>
      <c r="V76" s="2">
        <f t="shared" si="5"/>
        <v>100</v>
      </c>
      <c r="W76" s="1">
        <f t="shared" si="6"/>
        <v>94</v>
      </c>
      <c r="X76" s="1">
        <f t="shared" si="7"/>
        <v>6</v>
      </c>
    </row>
    <row r="77" spans="1:24">
      <c r="A77" s="1" t="s">
        <v>104</v>
      </c>
      <c r="B77" s="1" t="s">
        <v>36</v>
      </c>
      <c r="C77" s="1">
        <v>2877.8000489999999</v>
      </c>
      <c r="D77" s="1">
        <v>62.111999509999997</v>
      </c>
      <c r="E77" s="1">
        <v>95.068038830000006</v>
      </c>
      <c r="F77" s="1">
        <v>1.8846560919999999</v>
      </c>
      <c r="G77" s="1">
        <v>3.0473050810000002</v>
      </c>
      <c r="H77" s="1">
        <v>0</v>
      </c>
      <c r="I77" s="1">
        <v>94.091358060000005</v>
      </c>
      <c r="J77" s="1">
        <v>2.3052649550000002</v>
      </c>
      <c r="K77" s="1">
        <v>3.6033769859999998</v>
      </c>
      <c r="L77" s="1">
        <v>0</v>
      </c>
      <c r="M77" s="1">
        <v>95.663809119999996</v>
      </c>
      <c r="N77" s="1">
        <v>1.62808683</v>
      </c>
      <c r="O77" s="1">
        <v>2.7081040540000001</v>
      </c>
      <c r="P77" s="1">
        <v>0</v>
      </c>
      <c r="Q77" s="2">
        <f t="shared" si="0"/>
        <v>16</v>
      </c>
      <c r="R77" s="2">
        <f t="shared" si="1"/>
        <v>1787.4591523336596</v>
      </c>
      <c r="S77" s="2">
        <f t="shared" si="2"/>
        <v>1090.3408966663403</v>
      </c>
      <c r="T77" s="2">
        <f t="shared" si="3"/>
        <v>37.888000490000003</v>
      </c>
      <c r="U77" s="2">
        <f t="shared" si="4"/>
        <v>2878</v>
      </c>
      <c r="V77" s="2">
        <f t="shared" si="5"/>
        <v>95.068039999999996</v>
      </c>
      <c r="W77" s="1">
        <f t="shared" si="6"/>
        <v>62</v>
      </c>
      <c r="X77" s="1">
        <f t="shared" si="7"/>
        <v>38</v>
      </c>
    </row>
    <row r="78" spans="1:24">
      <c r="A78" s="1" t="s">
        <v>105</v>
      </c>
      <c r="B78" s="1" t="s">
        <v>33</v>
      </c>
      <c r="C78" s="1">
        <v>2881.0600589999999</v>
      </c>
      <c r="D78" s="1">
        <v>99.23500061</v>
      </c>
      <c r="E78" s="1">
        <v>99.568101940000005</v>
      </c>
      <c r="F78" s="1">
        <v>0</v>
      </c>
      <c r="G78" s="1">
        <v>0.4318980637</v>
      </c>
      <c r="H78" s="1">
        <v>0</v>
      </c>
      <c r="I78" s="1" t="s">
        <v>25</v>
      </c>
      <c r="J78" s="1" t="s">
        <v>25</v>
      </c>
      <c r="K78" s="1" t="s">
        <v>25</v>
      </c>
      <c r="L78" s="1" t="s">
        <v>25</v>
      </c>
      <c r="M78" s="1" t="s">
        <v>25</v>
      </c>
      <c r="N78" s="1" t="s">
        <v>25</v>
      </c>
      <c r="O78" s="1" t="s">
        <v>25</v>
      </c>
      <c r="P78" s="1" t="s">
        <v>25</v>
      </c>
      <c r="Q78" s="2">
        <f t="shared" si="0"/>
        <v>16</v>
      </c>
      <c r="R78" s="2">
        <f t="shared" si="1"/>
        <v>2859.0199671231162</v>
      </c>
      <c r="S78" s="2">
        <f t="shared" si="2"/>
        <v>22.040091876883707</v>
      </c>
      <c r="T78" s="2">
        <f t="shared" si="3"/>
        <v>0.76499938999999983</v>
      </c>
      <c r="U78" s="2">
        <f t="shared" si="4"/>
        <v>2882</v>
      </c>
      <c r="V78" s="2">
        <f t="shared" si="5"/>
        <v>99.568100000000001</v>
      </c>
      <c r="W78" s="1">
        <f t="shared" si="6"/>
        <v>99</v>
      </c>
      <c r="X78" s="1">
        <f t="shared" si="7"/>
        <v>1</v>
      </c>
    </row>
    <row r="79" spans="1:24">
      <c r="A79" s="1" t="s">
        <v>106</v>
      </c>
      <c r="B79" s="1" t="s">
        <v>36</v>
      </c>
      <c r="C79" s="1">
        <v>2961.1608890000002</v>
      </c>
      <c r="D79" s="1">
        <v>56.311000819999997</v>
      </c>
      <c r="E79" s="1">
        <v>91.029944499999999</v>
      </c>
      <c r="F79" s="1">
        <v>5.3675709139999999</v>
      </c>
      <c r="G79" s="1">
        <v>1.8640102030000001</v>
      </c>
      <c r="H79" s="1">
        <v>1.7384743789999999</v>
      </c>
      <c r="I79" s="1">
        <v>85.39991216</v>
      </c>
      <c r="J79" s="1">
        <v>8.4907373709999998</v>
      </c>
      <c r="K79" s="1">
        <v>2.5689718949999998</v>
      </c>
      <c r="L79" s="1">
        <v>3.540378574</v>
      </c>
      <c r="M79" s="1">
        <v>95.398015909999998</v>
      </c>
      <c r="N79" s="1">
        <v>2.944456223</v>
      </c>
      <c r="O79" s="1">
        <v>1.317064322</v>
      </c>
      <c r="P79" s="1">
        <v>0.34046355</v>
      </c>
      <c r="Q79" s="2">
        <f t="shared" si="0"/>
        <v>16</v>
      </c>
      <c r="R79" s="2">
        <f t="shared" si="1"/>
        <v>1667.4593324863092</v>
      </c>
      <c r="S79" s="2">
        <f t="shared" si="2"/>
        <v>1293.701556513691</v>
      </c>
      <c r="T79" s="2">
        <f t="shared" si="3"/>
        <v>43.688999180000003</v>
      </c>
      <c r="U79" s="2">
        <f t="shared" si="4"/>
        <v>2962</v>
      </c>
      <c r="V79" s="2">
        <f t="shared" si="5"/>
        <v>91.029939999999996</v>
      </c>
      <c r="W79" s="1">
        <f t="shared" si="6"/>
        <v>56</v>
      </c>
      <c r="X79" s="1">
        <f t="shared" si="7"/>
        <v>44</v>
      </c>
    </row>
    <row r="80" spans="1:24">
      <c r="A80" s="1" t="s">
        <v>107</v>
      </c>
      <c r="B80" s="1" t="s">
        <v>36</v>
      </c>
      <c r="C80" s="1">
        <v>2963.2338869999999</v>
      </c>
      <c r="D80" s="1">
        <v>63.312999730000001</v>
      </c>
      <c r="E80" s="1">
        <v>99.971180689999997</v>
      </c>
      <c r="F80" s="1">
        <v>0</v>
      </c>
      <c r="G80" s="1">
        <v>2.8819308009999999E-2</v>
      </c>
      <c r="H80" s="1">
        <v>0</v>
      </c>
      <c r="I80" s="1">
        <v>100</v>
      </c>
      <c r="J80" s="1">
        <v>0</v>
      </c>
      <c r="K80" s="1">
        <v>0</v>
      </c>
      <c r="L80" s="1">
        <v>0</v>
      </c>
      <c r="M80" s="1">
        <v>99.954481220000005</v>
      </c>
      <c r="N80" s="1">
        <v>0</v>
      </c>
      <c r="O80" s="1">
        <v>4.5518783639999998E-2</v>
      </c>
      <c r="P80" s="1">
        <v>0</v>
      </c>
      <c r="Q80" s="2">
        <f t="shared" si="0"/>
        <v>16</v>
      </c>
      <c r="R80" s="2">
        <f t="shared" si="1"/>
        <v>1876.1122628755786</v>
      </c>
      <c r="S80" s="2">
        <f t="shared" si="2"/>
        <v>1087.1216241244213</v>
      </c>
      <c r="T80" s="2">
        <f t="shared" si="3"/>
        <v>36.687000269999999</v>
      </c>
      <c r="U80" s="2">
        <f t="shared" si="4"/>
        <v>2964</v>
      </c>
      <c r="V80" s="2">
        <f t="shared" si="5"/>
        <v>99.971180000000004</v>
      </c>
      <c r="W80" s="1">
        <f t="shared" si="6"/>
        <v>63</v>
      </c>
      <c r="X80" s="1">
        <f t="shared" si="7"/>
        <v>37</v>
      </c>
    </row>
    <row r="81" spans="1:24">
      <c r="A81" s="1" t="s">
        <v>108</v>
      </c>
      <c r="B81" s="1" t="s">
        <v>56</v>
      </c>
      <c r="C81" s="1">
        <v>3278.2919919999999</v>
      </c>
      <c r="D81" s="1">
        <v>68.656997680000003</v>
      </c>
      <c r="E81" s="1">
        <v>85.495625270000005</v>
      </c>
      <c r="F81" s="1">
        <v>2.1464289299999999</v>
      </c>
      <c r="G81" s="1">
        <v>6.6333667140000001</v>
      </c>
      <c r="H81" s="1">
        <v>5.7245790809999999</v>
      </c>
      <c r="I81" s="1">
        <v>61.070751139999999</v>
      </c>
      <c r="J81" s="1">
        <v>3.0841705720000001</v>
      </c>
      <c r="K81" s="1">
        <v>17.580781160000001</v>
      </c>
      <c r="L81" s="1">
        <v>18.264297129999999</v>
      </c>
      <c r="M81" s="1">
        <v>96.645965579999995</v>
      </c>
      <c r="N81" s="1">
        <v>1.718335079</v>
      </c>
      <c r="O81" s="1">
        <v>1.635699341</v>
      </c>
      <c r="P81" s="1">
        <v>0</v>
      </c>
      <c r="Q81" s="2">
        <f t="shared" si="0"/>
        <v>16</v>
      </c>
      <c r="R81" s="2">
        <f t="shared" si="1"/>
        <v>2250.776856891066</v>
      </c>
      <c r="S81" s="2">
        <f t="shared" si="2"/>
        <v>1027.5151351089339</v>
      </c>
      <c r="T81" s="2">
        <f t="shared" si="3"/>
        <v>31.343002319999997</v>
      </c>
      <c r="U81" s="2">
        <f t="shared" si="4"/>
        <v>3279</v>
      </c>
      <c r="V81" s="2">
        <f t="shared" si="5"/>
        <v>85.495630000000006</v>
      </c>
      <c r="W81" s="1">
        <f t="shared" si="6"/>
        <v>69</v>
      </c>
      <c r="X81" s="1">
        <f t="shared" si="7"/>
        <v>31</v>
      </c>
    </row>
    <row r="82" spans="1:24">
      <c r="A82" s="1" t="s">
        <v>109</v>
      </c>
      <c r="B82" s="1" t="s">
        <v>36</v>
      </c>
      <c r="C82" s="1">
        <v>3280.8149410000001</v>
      </c>
      <c r="D82" s="1">
        <v>49.020000459999999</v>
      </c>
      <c r="E82" s="1">
        <v>96.113897620000003</v>
      </c>
      <c r="F82" s="1">
        <v>3.8236639380000002</v>
      </c>
      <c r="G82" s="1">
        <v>6.2438437520000001E-2</v>
      </c>
      <c r="H82" s="1">
        <v>0</v>
      </c>
      <c r="I82" s="1">
        <v>97.333333330000002</v>
      </c>
      <c r="J82" s="1">
        <v>2.6666666669999999</v>
      </c>
      <c r="K82" s="1">
        <v>0</v>
      </c>
      <c r="L82" s="1">
        <v>0</v>
      </c>
      <c r="M82" s="1">
        <v>94.845704400000002</v>
      </c>
      <c r="N82" s="1">
        <v>5.0269222060000001</v>
      </c>
      <c r="O82" s="1">
        <v>0.12737339280000001</v>
      </c>
      <c r="P82" s="1">
        <v>0</v>
      </c>
      <c r="Q82" s="2">
        <f t="shared" si="0"/>
        <v>16</v>
      </c>
      <c r="R82" s="2">
        <f t="shared" si="1"/>
        <v>1608.2554991699487</v>
      </c>
      <c r="S82" s="2">
        <f t="shared" si="2"/>
        <v>1672.5594418300514</v>
      </c>
      <c r="T82" s="2">
        <f t="shared" si="3"/>
        <v>50.979999540000001</v>
      </c>
      <c r="U82" s="2">
        <f t="shared" si="4"/>
        <v>3281</v>
      </c>
      <c r="V82" s="2">
        <f t="shared" si="5"/>
        <v>96.113900000000001</v>
      </c>
      <c r="W82" s="1">
        <f t="shared" si="6"/>
        <v>49</v>
      </c>
      <c r="X82" s="1">
        <f t="shared" si="7"/>
        <v>51</v>
      </c>
    </row>
    <row r="83" spans="1:24">
      <c r="A83" s="1" t="s">
        <v>110</v>
      </c>
      <c r="B83" s="1" t="s">
        <v>33</v>
      </c>
      <c r="C83" s="1">
        <v>3473.7270509999998</v>
      </c>
      <c r="D83" s="1">
        <v>95.51499939</v>
      </c>
      <c r="E83" s="1">
        <v>99.495757560000001</v>
      </c>
      <c r="F83" s="1">
        <v>0.50424244119999995</v>
      </c>
      <c r="G83" s="1">
        <v>0</v>
      </c>
      <c r="H83" s="1">
        <v>0</v>
      </c>
      <c r="I83" s="1">
        <v>95.300830000000005</v>
      </c>
      <c r="J83" s="1">
        <v>4.6991699999999996</v>
      </c>
      <c r="K83" s="1">
        <v>0</v>
      </c>
      <c r="L83" s="1">
        <v>0</v>
      </c>
      <c r="M83" s="1">
        <v>99.692734439999995</v>
      </c>
      <c r="N83" s="1">
        <v>0.30726556170000002</v>
      </c>
      <c r="O83" s="1">
        <v>0</v>
      </c>
      <c r="P83" s="1">
        <v>0</v>
      </c>
      <c r="Q83" s="2">
        <f t="shared" si="0"/>
        <v>16</v>
      </c>
      <c r="R83" s="2">
        <f t="shared" si="1"/>
        <v>3317.9303715729147</v>
      </c>
      <c r="S83" s="2">
        <f t="shared" si="2"/>
        <v>155.79667942708511</v>
      </c>
      <c r="T83" s="2">
        <f t="shared" si="3"/>
        <v>4.4850006100000002</v>
      </c>
      <c r="U83" s="2">
        <f t="shared" si="4"/>
        <v>3474</v>
      </c>
      <c r="V83" s="2">
        <f t="shared" si="5"/>
        <v>99.495760000000004</v>
      </c>
      <c r="W83" s="1">
        <f t="shared" si="6"/>
        <v>96</v>
      </c>
      <c r="X83" s="1">
        <f t="shared" si="7"/>
        <v>4</v>
      </c>
    </row>
    <row r="84" spans="1:24">
      <c r="A84" s="1" t="s">
        <v>111</v>
      </c>
      <c r="B84" s="1" t="s">
        <v>36</v>
      </c>
      <c r="C84" s="1">
        <v>3989.1750489999999</v>
      </c>
      <c r="D84" s="1">
        <v>59.452995299999998</v>
      </c>
      <c r="E84" s="1">
        <v>97.348139700000004</v>
      </c>
      <c r="F84" s="1">
        <v>0</v>
      </c>
      <c r="G84" s="1">
        <v>2.6327613790000002</v>
      </c>
      <c r="H84" s="1">
        <v>1.9098923269999998E-2</v>
      </c>
      <c r="I84" s="1">
        <v>94.271884200000002</v>
      </c>
      <c r="J84" s="1">
        <v>0</v>
      </c>
      <c r="K84" s="1">
        <v>5.7039236180000001</v>
      </c>
      <c r="L84" s="1">
        <v>2.4192183450000002E-2</v>
      </c>
      <c r="M84" s="1">
        <v>99.446153940000002</v>
      </c>
      <c r="N84" s="1">
        <v>0</v>
      </c>
      <c r="O84" s="1">
        <v>0.53822074200000003</v>
      </c>
      <c r="P84" s="1">
        <v>1.5625315859999999E-2</v>
      </c>
      <c r="Q84" s="2">
        <f t="shared" si="0"/>
        <v>16</v>
      </c>
      <c r="R84" s="2">
        <f t="shared" si="1"/>
        <v>2371.6840543907429</v>
      </c>
      <c r="S84" s="2">
        <f t="shared" si="2"/>
        <v>1617.4909946092571</v>
      </c>
      <c r="T84" s="2">
        <f t="shared" si="3"/>
        <v>40.547004700000002</v>
      </c>
      <c r="U84" s="2">
        <f t="shared" si="4"/>
        <v>3990</v>
      </c>
      <c r="V84" s="2">
        <f t="shared" si="5"/>
        <v>97.348140000000001</v>
      </c>
      <c r="W84" s="1">
        <f t="shared" si="6"/>
        <v>59</v>
      </c>
      <c r="X84" s="1">
        <f t="shared" si="7"/>
        <v>41</v>
      </c>
    </row>
    <row r="85" spans="1:24">
      <c r="A85" s="1" t="s">
        <v>112</v>
      </c>
      <c r="B85" s="1" t="s">
        <v>36</v>
      </c>
      <c r="C85" s="1">
        <v>4033.9628910000001</v>
      </c>
      <c r="D85" s="1">
        <v>42.849002839999997</v>
      </c>
      <c r="E85" s="1">
        <v>90.569962239999995</v>
      </c>
      <c r="F85" s="1">
        <v>1.519776762</v>
      </c>
      <c r="G85" s="1">
        <v>7.910260997</v>
      </c>
      <c r="H85" s="1">
        <v>0</v>
      </c>
      <c r="I85" s="1">
        <v>85.481038119999994</v>
      </c>
      <c r="J85" s="1">
        <v>1.52256302</v>
      </c>
      <c r="K85" s="1">
        <v>12.996398859999999</v>
      </c>
      <c r="L85" s="1">
        <v>0</v>
      </c>
      <c r="M85" s="1">
        <v>97.357444479999998</v>
      </c>
      <c r="N85" s="1">
        <v>1.516060408</v>
      </c>
      <c r="O85" s="1">
        <v>1.1264951110000001</v>
      </c>
      <c r="P85" s="1">
        <v>0</v>
      </c>
      <c r="Q85" s="2">
        <f t="shared" si="0"/>
        <v>16</v>
      </c>
      <c r="R85" s="2">
        <f t="shared" si="1"/>
        <v>1728.5128737291359</v>
      </c>
      <c r="S85" s="2">
        <f t="shared" si="2"/>
        <v>2305.450017270864</v>
      </c>
      <c r="T85" s="2">
        <f t="shared" si="3"/>
        <v>57.150997160000003</v>
      </c>
      <c r="U85" s="2">
        <f t="shared" si="4"/>
        <v>4034</v>
      </c>
      <c r="V85" s="2">
        <f t="shared" si="5"/>
        <v>90.569959999999995</v>
      </c>
      <c r="W85" s="1">
        <f t="shared" si="6"/>
        <v>43</v>
      </c>
      <c r="X85" s="1">
        <f t="shared" si="7"/>
        <v>57</v>
      </c>
    </row>
    <row r="86" spans="1:24">
      <c r="A86" s="1" t="s">
        <v>113</v>
      </c>
      <c r="B86" s="1" t="s">
        <v>33</v>
      </c>
      <c r="C86" s="1">
        <v>4105.2680659999996</v>
      </c>
      <c r="D86" s="1">
        <v>57.552997589999997</v>
      </c>
      <c r="E86" s="1" t="s">
        <v>25</v>
      </c>
      <c r="F86" s="1" t="s">
        <v>25</v>
      </c>
      <c r="G86" s="1" t="s">
        <v>25</v>
      </c>
      <c r="H86" s="1" t="s">
        <v>25</v>
      </c>
      <c r="I86" s="1" t="s">
        <v>25</v>
      </c>
      <c r="J86" s="1" t="s">
        <v>25</v>
      </c>
      <c r="K86" s="1" t="s">
        <v>25</v>
      </c>
      <c r="L86" s="1" t="s">
        <v>25</v>
      </c>
      <c r="M86" s="1">
        <v>100</v>
      </c>
      <c r="N86" s="1">
        <v>0</v>
      </c>
      <c r="O86" s="1">
        <v>0</v>
      </c>
      <c r="P86" s="1">
        <v>0</v>
      </c>
      <c r="Q86" s="2">
        <f t="shared" si="0"/>
        <v>16</v>
      </c>
      <c r="R86" s="2">
        <f t="shared" si="1"/>
        <v>2362.7048310880191</v>
      </c>
      <c r="S86" s="2">
        <f t="shared" si="2"/>
        <v>1742.5632349119805</v>
      </c>
      <c r="T86" s="2">
        <f t="shared" si="3"/>
        <v>42.447002410000003</v>
      </c>
      <c r="U86" s="2">
        <f t="shared" si="4"/>
        <v>4106</v>
      </c>
      <c r="V86" s="2" t="s">
        <v>25</v>
      </c>
      <c r="W86" s="1">
        <f t="shared" si="6"/>
        <v>58</v>
      </c>
      <c r="X86" s="1">
        <f t="shared" si="7"/>
        <v>42</v>
      </c>
    </row>
    <row r="87" spans="1:24">
      <c r="A87" s="1" t="s">
        <v>114</v>
      </c>
      <c r="B87" s="1" t="s">
        <v>33</v>
      </c>
      <c r="C87" s="1">
        <v>4270.5629879999997</v>
      </c>
      <c r="D87" s="1">
        <v>100</v>
      </c>
      <c r="E87" s="1">
        <v>100</v>
      </c>
      <c r="F87" s="1">
        <v>0</v>
      </c>
      <c r="G87" s="1">
        <v>0</v>
      </c>
      <c r="H87" s="1">
        <v>0</v>
      </c>
      <c r="I87" s="1" t="s">
        <v>25</v>
      </c>
      <c r="J87" s="1" t="s">
        <v>25</v>
      </c>
      <c r="K87" s="1" t="s">
        <v>25</v>
      </c>
      <c r="L87" s="1" t="s">
        <v>25</v>
      </c>
      <c r="M87" s="1" t="s">
        <v>25</v>
      </c>
      <c r="N87" s="1" t="s">
        <v>25</v>
      </c>
      <c r="O87" s="1" t="s">
        <v>25</v>
      </c>
      <c r="P87" s="1" t="s">
        <v>25</v>
      </c>
      <c r="Q87" s="2">
        <f t="shared" si="0"/>
        <v>16</v>
      </c>
      <c r="R87" s="2">
        <f t="shared" si="1"/>
        <v>4270.5629879999997</v>
      </c>
      <c r="S87" s="2">
        <f t="shared" si="2"/>
        <v>0</v>
      </c>
      <c r="T87" s="2">
        <f t="shared" si="3"/>
        <v>0</v>
      </c>
      <c r="U87" s="2">
        <f t="shared" si="4"/>
        <v>4271</v>
      </c>
      <c r="V87" s="2">
        <f t="shared" ref="V87:V182" si="8">ROUND(E87:E299,5)</f>
        <v>100</v>
      </c>
      <c r="W87" s="1">
        <f t="shared" si="6"/>
        <v>100</v>
      </c>
      <c r="X87" s="1">
        <f t="shared" si="7"/>
        <v>0</v>
      </c>
    </row>
    <row r="88" spans="1:24">
      <c r="A88" s="1" t="s">
        <v>115</v>
      </c>
      <c r="B88" s="1" t="s">
        <v>33</v>
      </c>
      <c r="C88" s="1">
        <v>4314.7680659999996</v>
      </c>
      <c r="D88" s="1">
        <v>68.414001459999994</v>
      </c>
      <c r="E88" s="1">
        <v>94.372544360000006</v>
      </c>
      <c r="F88" s="1">
        <v>1.8734805919999999</v>
      </c>
      <c r="G88" s="1">
        <v>2.2623042469999999</v>
      </c>
      <c r="H88" s="1">
        <v>1.491670799</v>
      </c>
      <c r="I88" s="1">
        <v>86.323083260000004</v>
      </c>
      <c r="J88" s="1">
        <v>1.791982583</v>
      </c>
      <c r="K88" s="1">
        <v>7.1623643420000001</v>
      </c>
      <c r="L88" s="1">
        <v>4.7225698109999996</v>
      </c>
      <c r="M88" s="1">
        <v>98.088892670000007</v>
      </c>
      <c r="N88" s="1">
        <v>1.9111073329999999</v>
      </c>
      <c r="O88" s="1">
        <v>0</v>
      </c>
      <c r="P88" s="1">
        <v>0</v>
      </c>
      <c r="Q88" s="2">
        <f t="shared" si="0"/>
        <v>16</v>
      </c>
      <c r="R88" s="2">
        <f t="shared" si="1"/>
        <v>2951.9054876688529</v>
      </c>
      <c r="S88" s="2">
        <f t="shared" si="2"/>
        <v>1362.8625783311468</v>
      </c>
      <c r="T88" s="2">
        <f t="shared" si="3"/>
        <v>31.585998540000006</v>
      </c>
      <c r="U88" s="2">
        <f t="shared" si="4"/>
        <v>4315</v>
      </c>
      <c r="V88" s="2">
        <f t="shared" si="8"/>
        <v>94.372540000000001</v>
      </c>
      <c r="W88" s="1">
        <f t="shared" si="6"/>
        <v>68</v>
      </c>
      <c r="X88" s="1">
        <f t="shared" si="7"/>
        <v>32</v>
      </c>
    </row>
    <row r="89" spans="1:24">
      <c r="A89" s="1" t="s">
        <v>116</v>
      </c>
      <c r="B89" s="1" t="s">
        <v>56</v>
      </c>
      <c r="C89" s="1">
        <v>4649.6601559999999</v>
      </c>
      <c r="D89" s="1">
        <v>55.326995850000003</v>
      </c>
      <c r="E89" s="1">
        <v>71.681049229999999</v>
      </c>
      <c r="F89" s="1">
        <v>13.476891930000001</v>
      </c>
      <c r="G89" s="1">
        <v>14.820326809999999</v>
      </c>
      <c r="H89" s="1">
        <v>2.173203433E-2</v>
      </c>
      <c r="I89" s="1">
        <v>49.911338899999997</v>
      </c>
      <c r="J89" s="1">
        <v>18.49039689</v>
      </c>
      <c r="K89" s="1">
        <v>31.549617300000001</v>
      </c>
      <c r="L89" s="1">
        <v>4.8646907220000001E-2</v>
      </c>
      <c r="M89" s="1">
        <v>89.258694649999995</v>
      </c>
      <c r="N89" s="1">
        <v>9.4288080829999998</v>
      </c>
      <c r="O89" s="1">
        <v>1.3124972699999999</v>
      </c>
      <c r="P89" s="1">
        <v>0</v>
      </c>
      <c r="Q89" s="2">
        <f t="shared" si="0"/>
        <v>16</v>
      </c>
      <c r="R89" s="2">
        <f t="shared" si="1"/>
        <v>2572.5172815492238</v>
      </c>
      <c r="S89" s="2">
        <f t="shared" si="2"/>
        <v>2077.1428744507762</v>
      </c>
      <c r="T89" s="2">
        <f t="shared" si="3"/>
        <v>44.673004149999997</v>
      </c>
      <c r="U89" s="2">
        <f t="shared" si="4"/>
        <v>4650</v>
      </c>
      <c r="V89" s="2">
        <f t="shared" si="8"/>
        <v>71.681049999999999</v>
      </c>
      <c r="W89" s="1">
        <f t="shared" si="6"/>
        <v>55</v>
      </c>
      <c r="X89" s="1">
        <f t="shared" si="7"/>
        <v>45</v>
      </c>
    </row>
    <row r="90" spans="1:24">
      <c r="A90" s="1" t="s">
        <v>117</v>
      </c>
      <c r="B90" s="1" t="s">
        <v>33</v>
      </c>
      <c r="C90" s="1">
        <v>4822.2329099999997</v>
      </c>
      <c r="D90" s="1">
        <v>86.698997500000004</v>
      </c>
      <c r="E90" s="1">
        <v>100.00000129999999</v>
      </c>
      <c r="F90" s="1">
        <v>0</v>
      </c>
      <c r="G90" s="1">
        <v>0</v>
      </c>
      <c r="H90" s="1">
        <v>0</v>
      </c>
      <c r="I90" s="1">
        <v>100</v>
      </c>
      <c r="J90" s="1">
        <v>0</v>
      </c>
      <c r="K90" s="1">
        <v>0</v>
      </c>
      <c r="L90" s="1">
        <v>0</v>
      </c>
      <c r="M90" s="1">
        <v>100</v>
      </c>
      <c r="N90" s="1">
        <v>0</v>
      </c>
      <c r="O90" s="1">
        <v>0</v>
      </c>
      <c r="P90" s="1">
        <v>0</v>
      </c>
      <c r="Q90" s="2">
        <f t="shared" si="0"/>
        <v>16</v>
      </c>
      <c r="R90" s="2">
        <f t="shared" si="1"/>
        <v>4180.8275900850767</v>
      </c>
      <c r="S90" s="2">
        <f t="shared" si="2"/>
        <v>641.40531991492298</v>
      </c>
      <c r="T90" s="2">
        <f t="shared" si="3"/>
        <v>13.301002499999996</v>
      </c>
      <c r="U90" s="2">
        <f t="shared" si="4"/>
        <v>4823</v>
      </c>
      <c r="V90" s="2">
        <f t="shared" si="8"/>
        <v>100</v>
      </c>
      <c r="W90" s="1">
        <f t="shared" si="6"/>
        <v>87</v>
      </c>
      <c r="X90" s="1">
        <f t="shared" si="7"/>
        <v>13</v>
      </c>
    </row>
    <row r="91" spans="1:24">
      <c r="A91" s="1" t="s">
        <v>118</v>
      </c>
      <c r="B91" s="1" t="s">
        <v>94</v>
      </c>
      <c r="C91" s="1">
        <v>4829.7641599999997</v>
      </c>
      <c r="D91" s="1">
        <v>42.197998050000002</v>
      </c>
      <c r="E91" s="1">
        <v>37.202402050000003</v>
      </c>
      <c r="F91" s="1">
        <v>25.682373479999999</v>
      </c>
      <c r="G91" s="1">
        <v>33.53911377</v>
      </c>
      <c r="H91" s="1">
        <v>3.5761107079999999</v>
      </c>
      <c r="I91" s="1">
        <v>28.106594149999999</v>
      </c>
      <c r="J91" s="1">
        <v>19.405889899999998</v>
      </c>
      <c r="K91" s="1">
        <v>46.373073009999999</v>
      </c>
      <c r="L91" s="1">
        <v>6.1144429440000003</v>
      </c>
      <c r="M91" s="1">
        <v>49.661664950000002</v>
      </c>
      <c r="N91" s="1">
        <v>34.279780090000003</v>
      </c>
      <c r="O91" s="1">
        <v>15.95940214</v>
      </c>
      <c r="P91" s="1">
        <v>9.915281712E-2</v>
      </c>
      <c r="Q91" s="2">
        <f t="shared" si="0"/>
        <v>16</v>
      </c>
      <c r="R91" s="2">
        <f t="shared" si="1"/>
        <v>2038.0637860563988</v>
      </c>
      <c r="S91" s="2">
        <f t="shared" si="2"/>
        <v>2791.7003739436009</v>
      </c>
      <c r="T91" s="2">
        <f t="shared" si="3"/>
        <v>57.802001949999998</v>
      </c>
      <c r="U91" s="2">
        <f t="shared" si="4"/>
        <v>4830</v>
      </c>
      <c r="V91" s="2">
        <f t="shared" si="8"/>
        <v>37.202399999999997</v>
      </c>
      <c r="W91" s="1">
        <f t="shared" si="6"/>
        <v>42</v>
      </c>
      <c r="X91" s="1">
        <f t="shared" si="7"/>
        <v>58</v>
      </c>
    </row>
    <row r="92" spans="1:24">
      <c r="A92" s="1" t="s">
        <v>119</v>
      </c>
      <c r="B92" s="1" t="s">
        <v>33</v>
      </c>
      <c r="C92" s="1">
        <v>4937.7958980000003</v>
      </c>
      <c r="D92" s="1">
        <v>63.652999880000003</v>
      </c>
      <c r="E92" s="1">
        <v>97.399706510000001</v>
      </c>
      <c r="F92" s="1">
        <v>0</v>
      </c>
      <c r="G92" s="1">
        <v>2.6002934849999999</v>
      </c>
      <c r="H92" s="1">
        <v>0</v>
      </c>
      <c r="I92" s="1">
        <v>98.134920750000006</v>
      </c>
      <c r="J92" s="1">
        <v>0</v>
      </c>
      <c r="K92" s="1">
        <v>1.8650792469999999</v>
      </c>
      <c r="L92" s="1">
        <v>0</v>
      </c>
      <c r="M92" s="1">
        <v>96.979886030000003</v>
      </c>
      <c r="N92" s="1">
        <v>0</v>
      </c>
      <c r="O92" s="1">
        <v>3.0201139659999998</v>
      </c>
      <c r="P92" s="1">
        <v>0</v>
      </c>
      <c r="Q92" s="2">
        <f t="shared" si="0"/>
        <v>16</v>
      </c>
      <c r="R92" s="2">
        <f t="shared" si="1"/>
        <v>3143.055217028585</v>
      </c>
      <c r="S92" s="2">
        <f t="shared" si="2"/>
        <v>1794.7406809714153</v>
      </c>
      <c r="T92" s="2">
        <f t="shared" si="3"/>
        <v>36.347000119999997</v>
      </c>
      <c r="U92" s="2">
        <f t="shared" si="4"/>
        <v>4938</v>
      </c>
      <c r="V92" s="2">
        <f t="shared" si="8"/>
        <v>97.399709999999999</v>
      </c>
      <c r="W92" s="1">
        <f t="shared" si="6"/>
        <v>64</v>
      </c>
      <c r="X92" s="1">
        <f t="shared" si="7"/>
        <v>36</v>
      </c>
    </row>
    <row r="93" spans="1:24">
      <c r="A93" s="1" t="s">
        <v>120</v>
      </c>
      <c r="B93" s="1" t="s">
        <v>94</v>
      </c>
      <c r="C93" s="1">
        <v>5057.6767579999996</v>
      </c>
      <c r="D93" s="1">
        <v>52.088996889999997</v>
      </c>
      <c r="E93" s="1">
        <v>75.261791590000001</v>
      </c>
      <c r="F93" s="1">
        <v>8.7006574749999999</v>
      </c>
      <c r="G93" s="1">
        <v>3.488080869</v>
      </c>
      <c r="H93" s="1">
        <v>12.549470060000001</v>
      </c>
      <c r="I93" s="1">
        <v>64.100216889999999</v>
      </c>
      <c r="J93" s="1">
        <v>6.5377757970000001</v>
      </c>
      <c r="K93" s="1">
        <v>3.3837098750000001</v>
      </c>
      <c r="L93" s="1">
        <v>25.978297439999999</v>
      </c>
      <c r="M93" s="1">
        <v>85.528109630000003</v>
      </c>
      <c r="N93" s="1">
        <v>10.69005698</v>
      </c>
      <c r="O93" s="1">
        <v>3.58408039</v>
      </c>
      <c r="P93" s="1">
        <v>0.19775300060000001</v>
      </c>
      <c r="Q93" s="2">
        <f t="shared" si="0"/>
        <v>16</v>
      </c>
      <c r="R93" s="2">
        <f t="shared" si="1"/>
        <v>2634.4930891808722</v>
      </c>
      <c r="S93" s="2">
        <f t="shared" si="2"/>
        <v>2423.1836688191274</v>
      </c>
      <c r="T93" s="2">
        <f t="shared" si="3"/>
        <v>47.911003110000003</v>
      </c>
      <c r="U93" s="2">
        <f t="shared" si="4"/>
        <v>5058</v>
      </c>
      <c r="V93" s="2">
        <f t="shared" si="8"/>
        <v>75.261790000000005</v>
      </c>
      <c r="W93" s="1">
        <f t="shared" si="6"/>
        <v>52</v>
      </c>
      <c r="X93" s="1">
        <f t="shared" si="7"/>
        <v>48</v>
      </c>
    </row>
    <row r="94" spans="1:24">
      <c r="A94" s="1" t="s">
        <v>121</v>
      </c>
      <c r="B94" s="1" t="s">
        <v>36</v>
      </c>
      <c r="C94" s="1">
        <v>5094.1137699999999</v>
      </c>
      <c r="D94" s="1">
        <v>80.770996089999997</v>
      </c>
      <c r="E94" s="1">
        <v>99.810536929999998</v>
      </c>
      <c r="F94" s="1">
        <v>0.18945947460000001</v>
      </c>
      <c r="G94" s="1">
        <v>3.5944518969999999E-6</v>
      </c>
      <c r="H94" s="1">
        <v>0</v>
      </c>
      <c r="I94" s="1">
        <v>99.646249999999995</v>
      </c>
      <c r="J94" s="1">
        <v>0.35375000000000001</v>
      </c>
      <c r="K94" s="1">
        <v>0</v>
      </c>
      <c r="L94" s="1">
        <v>0</v>
      </c>
      <c r="M94" s="1">
        <v>99.849652860000006</v>
      </c>
      <c r="N94" s="1">
        <v>0.15034714290000001</v>
      </c>
      <c r="O94" s="1">
        <v>0</v>
      </c>
      <c r="P94" s="1">
        <v>0</v>
      </c>
      <c r="Q94" s="2">
        <f t="shared" si="0"/>
        <v>16</v>
      </c>
      <c r="R94" s="2">
        <f t="shared" si="1"/>
        <v>4114.5664339868517</v>
      </c>
      <c r="S94" s="2">
        <f t="shared" si="2"/>
        <v>979.5473360131482</v>
      </c>
      <c r="T94" s="2">
        <f t="shared" si="3"/>
        <v>19.229003910000003</v>
      </c>
      <c r="U94" s="2">
        <f t="shared" si="4"/>
        <v>5095</v>
      </c>
      <c r="V94" s="2">
        <f t="shared" si="8"/>
        <v>99.810540000000003</v>
      </c>
      <c r="W94" s="1">
        <f t="shared" si="6"/>
        <v>81</v>
      </c>
      <c r="X94" s="1">
        <f t="shared" si="7"/>
        <v>19</v>
      </c>
    </row>
    <row r="95" spans="1:24">
      <c r="A95" s="1" t="s">
        <v>122</v>
      </c>
      <c r="B95" s="1" t="s">
        <v>56</v>
      </c>
      <c r="C95" s="1">
        <v>5101.4160160000001</v>
      </c>
      <c r="D95" s="1">
        <v>76.718994140000007</v>
      </c>
      <c r="E95" s="1">
        <v>97.880397220000006</v>
      </c>
      <c r="F95" s="1">
        <v>1.029979486</v>
      </c>
      <c r="G95" s="1">
        <v>1.089623295</v>
      </c>
      <c r="H95" s="1" t="s">
        <v>25</v>
      </c>
      <c r="I95" s="1">
        <v>98.715556419999999</v>
      </c>
      <c r="J95" s="1">
        <v>0.31740062730000002</v>
      </c>
      <c r="K95" s="1">
        <v>0.96704295760000003</v>
      </c>
      <c r="L95" s="1" t="s">
        <v>25</v>
      </c>
      <c r="M95" s="1">
        <v>97.626964430000001</v>
      </c>
      <c r="N95" s="1">
        <v>1.246217358</v>
      </c>
      <c r="O95" s="1">
        <v>1.126818208</v>
      </c>
      <c r="P95" s="1" t="s">
        <v>25</v>
      </c>
      <c r="Q95" s="2">
        <f t="shared" si="0"/>
        <v>16</v>
      </c>
      <c r="R95" s="2">
        <f t="shared" si="1"/>
        <v>3913.7550543720617</v>
      </c>
      <c r="S95" s="2">
        <f t="shared" si="2"/>
        <v>1187.6609616279384</v>
      </c>
      <c r="T95" s="2">
        <f t="shared" si="3"/>
        <v>23.281005859999993</v>
      </c>
      <c r="U95" s="2">
        <f t="shared" si="4"/>
        <v>5102</v>
      </c>
      <c r="V95" s="2">
        <f t="shared" si="8"/>
        <v>97.880399999999995</v>
      </c>
      <c r="W95" s="1">
        <f t="shared" si="6"/>
        <v>77</v>
      </c>
      <c r="X95" s="1">
        <f t="shared" si="7"/>
        <v>23</v>
      </c>
    </row>
    <row r="96" spans="1:24">
      <c r="A96" s="1" t="s">
        <v>123</v>
      </c>
      <c r="B96" s="1" t="s">
        <v>33</v>
      </c>
      <c r="C96" s="1">
        <v>5106.6220700000003</v>
      </c>
      <c r="D96" s="1">
        <v>86.275993349999993</v>
      </c>
      <c r="E96" s="1">
        <v>92.168024689999996</v>
      </c>
      <c r="F96" s="1">
        <v>7.5414198929999996</v>
      </c>
      <c r="G96" s="1">
        <v>0.26040520360000002</v>
      </c>
      <c r="H96" s="1">
        <v>3.0150217449999999E-2</v>
      </c>
      <c r="I96" s="1">
        <v>76.250779910000006</v>
      </c>
      <c r="J96" s="1">
        <v>21.632121130000002</v>
      </c>
      <c r="K96" s="1">
        <v>1.897409218</v>
      </c>
      <c r="L96" s="1">
        <v>0.21968973750000001</v>
      </c>
      <c r="M96" s="1">
        <v>94.7</v>
      </c>
      <c r="N96" s="1">
        <v>5.3</v>
      </c>
      <c r="O96" s="1">
        <v>0</v>
      </c>
      <c r="P96" s="1">
        <v>0</v>
      </c>
      <c r="Q96" s="2">
        <f t="shared" si="0"/>
        <v>16</v>
      </c>
      <c r="R96" s="2">
        <f t="shared" si="1"/>
        <v>4405.788917522832</v>
      </c>
      <c r="S96" s="2">
        <f t="shared" si="2"/>
        <v>700.83315247716837</v>
      </c>
      <c r="T96" s="2">
        <f t="shared" si="3"/>
        <v>13.724006650000007</v>
      </c>
      <c r="U96" s="2">
        <f t="shared" si="4"/>
        <v>5107</v>
      </c>
      <c r="V96" s="2">
        <f t="shared" si="8"/>
        <v>92.168019999999999</v>
      </c>
      <c r="W96" s="1">
        <f t="shared" si="6"/>
        <v>86</v>
      </c>
      <c r="X96" s="1">
        <f t="shared" si="7"/>
        <v>14</v>
      </c>
    </row>
    <row r="97" spans="1:24">
      <c r="A97" s="1" t="s">
        <v>124</v>
      </c>
      <c r="B97" s="1" t="s">
        <v>33</v>
      </c>
      <c r="C97" s="1">
        <v>5421.2421880000002</v>
      </c>
      <c r="D97" s="1">
        <v>82.973991389999995</v>
      </c>
      <c r="E97" s="1">
        <v>99.999995499999997</v>
      </c>
      <c r="F97" s="1">
        <v>0</v>
      </c>
      <c r="G97" s="1">
        <v>4.5034074529999998E-6</v>
      </c>
      <c r="H97" s="1">
        <v>0</v>
      </c>
      <c r="I97" s="1">
        <v>100</v>
      </c>
      <c r="J97" s="1">
        <v>0</v>
      </c>
      <c r="K97" s="1">
        <v>0</v>
      </c>
      <c r="L97" s="1">
        <v>0</v>
      </c>
      <c r="M97" s="1">
        <v>100</v>
      </c>
      <c r="N97" s="1">
        <v>0</v>
      </c>
      <c r="O97" s="1">
        <v>0</v>
      </c>
      <c r="P97" s="1">
        <v>0</v>
      </c>
      <c r="Q97" s="2">
        <f t="shared" si="0"/>
        <v>16</v>
      </c>
      <c r="R97" s="2">
        <f t="shared" si="1"/>
        <v>4498.221026302167</v>
      </c>
      <c r="S97" s="2">
        <f t="shared" si="2"/>
        <v>923.02116169783312</v>
      </c>
      <c r="T97" s="2">
        <f t="shared" si="3"/>
        <v>17.026008610000005</v>
      </c>
      <c r="U97" s="2">
        <f t="shared" si="4"/>
        <v>5422</v>
      </c>
      <c r="V97" s="2">
        <f t="shared" si="8"/>
        <v>100</v>
      </c>
      <c r="W97" s="1">
        <f t="shared" si="6"/>
        <v>83</v>
      </c>
      <c r="X97" s="1">
        <f t="shared" si="7"/>
        <v>17</v>
      </c>
    </row>
    <row r="98" spans="1:24">
      <c r="A98" s="1" t="s">
        <v>125</v>
      </c>
      <c r="B98" s="1" t="s">
        <v>33</v>
      </c>
      <c r="C98" s="1">
        <v>5459.6430659999996</v>
      </c>
      <c r="D98" s="1">
        <v>53.759998320000001</v>
      </c>
      <c r="E98" s="1">
        <v>99.787698579999997</v>
      </c>
      <c r="F98" s="1">
        <v>0.2123014241</v>
      </c>
      <c r="G98" s="1">
        <v>0</v>
      </c>
      <c r="H98" s="1">
        <v>0</v>
      </c>
      <c r="I98" s="1">
        <v>100</v>
      </c>
      <c r="J98" s="1">
        <v>0</v>
      </c>
      <c r="K98" s="1">
        <v>0</v>
      </c>
      <c r="L98" s="1">
        <v>0</v>
      </c>
      <c r="M98" s="1">
        <v>99.605094059999999</v>
      </c>
      <c r="N98" s="1">
        <v>0.39490593740000002</v>
      </c>
      <c r="O98" s="1">
        <v>0</v>
      </c>
      <c r="P98" s="1">
        <v>0</v>
      </c>
      <c r="Q98" s="2">
        <f t="shared" si="0"/>
        <v>16</v>
      </c>
      <c r="R98" s="2">
        <f t="shared" si="1"/>
        <v>2935.1040205595964</v>
      </c>
      <c r="S98" s="2">
        <f t="shared" si="2"/>
        <v>2524.5390454404032</v>
      </c>
      <c r="T98" s="2">
        <f t="shared" si="3"/>
        <v>46.240001679999999</v>
      </c>
      <c r="U98" s="2">
        <f t="shared" si="4"/>
        <v>5460</v>
      </c>
      <c r="V98" s="2">
        <f t="shared" si="8"/>
        <v>99.787700000000001</v>
      </c>
      <c r="W98" s="1">
        <f t="shared" si="6"/>
        <v>54</v>
      </c>
      <c r="X98" s="1">
        <f t="shared" si="7"/>
        <v>46</v>
      </c>
    </row>
    <row r="99" spans="1:24">
      <c r="A99" s="1" t="s">
        <v>126</v>
      </c>
      <c r="B99" s="1" t="s">
        <v>56</v>
      </c>
      <c r="C99" s="1">
        <v>5518.091797</v>
      </c>
      <c r="D99" s="1">
        <v>67.829002380000006</v>
      </c>
      <c r="E99" s="1">
        <v>73.78451158</v>
      </c>
      <c r="F99" s="1">
        <v>10.46117203</v>
      </c>
      <c r="G99" s="1">
        <v>9.5591807220000007</v>
      </c>
      <c r="H99" s="1">
        <v>6.1951356640000004</v>
      </c>
      <c r="I99" s="1">
        <v>45.724413179999999</v>
      </c>
      <c r="J99" s="1">
        <v>10.6323901</v>
      </c>
      <c r="K99" s="1">
        <v>24.405169730000001</v>
      </c>
      <c r="L99" s="1">
        <v>19.238026990000002</v>
      </c>
      <c r="M99" s="1">
        <v>87.093296159999994</v>
      </c>
      <c r="N99" s="1">
        <v>10.37996439</v>
      </c>
      <c r="O99" s="1">
        <v>2.5177899969999999</v>
      </c>
      <c r="P99" s="1">
        <v>8.9494520549999994E-3</v>
      </c>
      <c r="Q99" s="2">
        <f t="shared" si="0"/>
        <v>16</v>
      </c>
      <c r="R99" s="2">
        <f t="shared" si="1"/>
        <v>3742.8666163177154</v>
      </c>
      <c r="S99" s="2">
        <f t="shared" si="2"/>
        <v>1775.2251806822846</v>
      </c>
      <c r="T99" s="2">
        <f t="shared" si="3"/>
        <v>32.170997619999994</v>
      </c>
      <c r="U99" s="2">
        <f t="shared" si="4"/>
        <v>5519</v>
      </c>
      <c r="V99" s="2">
        <f t="shared" si="8"/>
        <v>73.784509999999997</v>
      </c>
      <c r="W99" s="1">
        <f t="shared" si="6"/>
        <v>68</v>
      </c>
      <c r="X99" s="1">
        <f t="shared" si="7"/>
        <v>32</v>
      </c>
    </row>
    <row r="100" spans="1:24">
      <c r="A100" s="1" t="s">
        <v>127</v>
      </c>
      <c r="B100" s="1" t="s">
        <v>33</v>
      </c>
      <c r="C100" s="1">
        <v>5540.7177730000003</v>
      </c>
      <c r="D100" s="1">
        <v>85.517005920000003</v>
      </c>
      <c r="E100" s="1">
        <v>100.0000033</v>
      </c>
      <c r="F100" s="1">
        <v>0</v>
      </c>
      <c r="G100" s="1">
        <v>0</v>
      </c>
      <c r="H100" s="1">
        <v>0</v>
      </c>
      <c r="I100" s="1">
        <v>100</v>
      </c>
      <c r="J100" s="1">
        <v>0</v>
      </c>
      <c r="K100" s="1">
        <v>0</v>
      </c>
      <c r="L100" s="1">
        <v>0</v>
      </c>
      <c r="M100" s="1">
        <v>100</v>
      </c>
      <c r="N100" s="1">
        <v>0</v>
      </c>
      <c r="O100" s="1">
        <v>0</v>
      </c>
      <c r="P100" s="1">
        <v>0</v>
      </c>
      <c r="Q100" s="2">
        <f t="shared" si="0"/>
        <v>16</v>
      </c>
      <c r="R100" s="2">
        <f t="shared" si="1"/>
        <v>4738.2559459469021</v>
      </c>
      <c r="S100" s="2">
        <f t="shared" si="2"/>
        <v>802.4618270530982</v>
      </c>
      <c r="T100" s="2">
        <f t="shared" si="3"/>
        <v>14.482994079999997</v>
      </c>
      <c r="U100" s="2">
        <f t="shared" si="4"/>
        <v>5541</v>
      </c>
      <c r="V100" s="2">
        <f t="shared" si="8"/>
        <v>100</v>
      </c>
      <c r="W100" s="1">
        <f t="shared" si="6"/>
        <v>86</v>
      </c>
      <c r="X100" s="1">
        <f t="shared" si="7"/>
        <v>14</v>
      </c>
    </row>
    <row r="101" spans="1:24">
      <c r="A101" s="1" t="s">
        <v>128</v>
      </c>
      <c r="B101" s="1" t="s">
        <v>33</v>
      </c>
      <c r="C101" s="1">
        <v>5792.203125</v>
      </c>
      <c r="D101" s="1">
        <v>88.116004939999996</v>
      </c>
      <c r="E101" s="1">
        <v>100.00000110000001</v>
      </c>
      <c r="F101" s="1">
        <v>0</v>
      </c>
      <c r="G101" s="1">
        <v>0</v>
      </c>
      <c r="H101" s="1">
        <v>0</v>
      </c>
      <c r="I101" s="1">
        <v>100</v>
      </c>
      <c r="J101" s="1">
        <v>0</v>
      </c>
      <c r="K101" s="1">
        <v>0</v>
      </c>
      <c r="L101" s="1">
        <v>0</v>
      </c>
      <c r="M101" s="1">
        <v>100</v>
      </c>
      <c r="N101" s="1">
        <v>0</v>
      </c>
      <c r="O101" s="1">
        <v>0</v>
      </c>
      <c r="P101" s="1">
        <v>0</v>
      </c>
      <c r="Q101" s="2">
        <f t="shared" si="0"/>
        <v>16</v>
      </c>
      <c r="R101" s="2">
        <f t="shared" si="1"/>
        <v>5103.8579917598345</v>
      </c>
      <c r="S101" s="2">
        <f t="shared" si="2"/>
        <v>688.34513324016552</v>
      </c>
      <c r="T101" s="2">
        <f t="shared" si="3"/>
        <v>11.883995060000004</v>
      </c>
      <c r="U101" s="2">
        <f t="shared" si="4"/>
        <v>5793</v>
      </c>
      <c r="V101" s="2">
        <f t="shared" si="8"/>
        <v>100</v>
      </c>
      <c r="W101" s="1">
        <f t="shared" si="6"/>
        <v>88</v>
      </c>
      <c r="X101" s="1">
        <f t="shared" si="7"/>
        <v>12</v>
      </c>
    </row>
    <row r="102" spans="1:24">
      <c r="A102" s="1" t="s">
        <v>129</v>
      </c>
      <c r="B102" s="1" t="s">
        <v>33</v>
      </c>
      <c r="C102" s="1">
        <v>5850.3427730000003</v>
      </c>
      <c r="D102" s="1">
        <v>100</v>
      </c>
      <c r="E102" s="1">
        <v>100</v>
      </c>
      <c r="F102" s="1">
        <v>0</v>
      </c>
      <c r="G102" s="1">
        <v>0</v>
      </c>
      <c r="H102" s="1">
        <v>0</v>
      </c>
      <c r="I102" s="1" t="s">
        <v>25</v>
      </c>
      <c r="J102" s="1" t="s">
        <v>25</v>
      </c>
      <c r="K102" s="1" t="s">
        <v>25</v>
      </c>
      <c r="L102" s="1" t="s">
        <v>25</v>
      </c>
      <c r="M102" s="1">
        <v>100</v>
      </c>
      <c r="N102" s="1">
        <v>0</v>
      </c>
      <c r="O102" s="1">
        <v>0</v>
      </c>
      <c r="P102" s="1">
        <v>0</v>
      </c>
      <c r="Q102" s="2">
        <f t="shared" si="0"/>
        <v>16</v>
      </c>
      <c r="R102" s="2">
        <f t="shared" si="1"/>
        <v>5850.3427730000003</v>
      </c>
      <c r="S102" s="2">
        <f t="shared" si="2"/>
        <v>0</v>
      </c>
      <c r="T102" s="2">
        <f t="shared" si="3"/>
        <v>0</v>
      </c>
      <c r="U102" s="2">
        <f t="shared" si="4"/>
        <v>5851</v>
      </c>
      <c r="V102" s="2">
        <f t="shared" si="8"/>
        <v>100</v>
      </c>
      <c r="W102" s="1">
        <f t="shared" si="6"/>
        <v>100</v>
      </c>
      <c r="X102" s="1">
        <f t="shared" si="7"/>
        <v>0</v>
      </c>
    </row>
    <row r="103" spans="1:24">
      <c r="A103" s="1" t="s">
        <v>130</v>
      </c>
      <c r="B103" s="1" t="s">
        <v>36</v>
      </c>
      <c r="C103" s="1">
        <v>6031.1870120000003</v>
      </c>
      <c r="D103" s="1">
        <v>52.516002659999998</v>
      </c>
      <c r="E103" s="1">
        <v>100</v>
      </c>
      <c r="F103" s="1">
        <v>0</v>
      </c>
      <c r="G103" s="1">
        <v>0</v>
      </c>
      <c r="H103" s="1">
        <v>0</v>
      </c>
      <c r="I103" s="1">
        <v>100</v>
      </c>
      <c r="J103" s="1">
        <v>0</v>
      </c>
      <c r="K103" s="1">
        <v>0</v>
      </c>
      <c r="L103" s="1">
        <v>0</v>
      </c>
      <c r="M103" s="1">
        <v>100</v>
      </c>
      <c r="N103" s="1">
        <v>0</v>
      </c>
      <c r="O103" s="1">
        <v>0</v>
      </c>
      <c r="P103" s="1">
        <v>0</v>
      </c>
      <c r="Q103" s="2">
        <f t="shared" si="0"/>
        <v>16</v>
      </c>
      <c r="R103" s="2">
        <f t="shared" si="1"/>
        <v>3167.3383316514942</v>
      </c>
      <c r="S103" s="2">
        <f t="shared" si="2"/>
        <v>2863.8486803485062</v>
      </c>
      <c r="T103" s="2">
        <f t="shared" si="3"/>
        <v>47.483997340000002</v>
      </c>
      <c r="U103" s="2">
        <f t="shared" si="4"/>
        <v>6032</v>
      </c>
      <c r="V103" s="2">
        <f t="shared" si="8"/>
        <v>100</v>
      </c>
      <c r="W103" s="1">
        <f t="shared" si="6"/>
        <v>53</v>
      </c>
      <c r="X103" s="1">
        <f t="shared" si="7"/>
        <v>47</v>
      </c>
    </row>
    <row r="104" spans="1:24">
      <c r="A104" s="1" t="s">
        <v>131</v>
      </c>
      <c r="B104" s="1" t="s">
        <v>56</v>
      </c>
      <c r="C104" s="1">
        <v>6486.201172</v>
      </c>
      <c r="D104" s="1">
        <v>73.444000239999994</v>
      </c>
      <c r="E104" s="1">
        <v>97.946575409999994</v>
      </c>
      <c r="F104" s="1">
        <v>0.20726323190000001</v>
      </c>
      <c r="G104" s="1">
        <v>0.31517399689999998</v>
      </c>
      <c r="H104" s="1">
        <v>1.530987366</v>
      </c>
      <c r="I104" s="1">
        <v>93.454395079999998</v>
      </c>
      <c r="J104" s="1">
        <v>0.78047620490000003</v>
      </c>
      <c r="K104" s="1">
        <v>0</v>
      </c>
      <c r="L104" s="1">
        <v>5.7651287120000001</v>
      </c>
      <c r="M104" s="1">
        <v>99.570870009999993</v>
      </c>
      <c r="N104" s="1">
        <v>0</v>
      </c>
      <c r="O104" s="1">
        <v>0.42912999439999999</v>
      </c>
      <c r="P104" s="1">
        <v>0</v>
      </c>
      <c r="Q104" s="2">
        <f t="shared" si="0"/>
        <v>16</v>
      </c>
      <c r="R104" s="2">
        <f t="shared" si="1"/>
        <v>4763.7256043305624</v>
      </c>
      <c r="S104" s="2">
        <f t="shared" si="2"/>
        <v>1722.4755676694376</v>
      </c>
      <c r="T104" s="2">
        <f t="shared" si="3"/>
        <v>26.555999760000006</v>
      </c>
      <c r="U104" s="2">
        <f t="shared" si="4"/>
        <v>6487</v>
      </c>
      <c r="V104" s="2">
        <f t="shared" si="8"/>
        <v>97.946579999999997</v>
      </c>
      <c r="W104" s="1">
        <f t="shared" si="6"/>
        <v>73</v>
      </c>
      <c r="X104" s="1">
        <f t="shared" si="7"/>
        <v>27</v>
      </c>
    </row>
    <row r="105" spans="1:24">
      <c r="A105" s="1" t="s">
        <v>132</v>
      </c>
      <c r="B105" s="1" t="s">
        <v>25</v>
      </c>
      <c r="C105" s="1">
        <v>6524.1909180000002</v>
      </c>
      <c r="D105" s="1">
        <v>36.855998990000003</v>
      </c>
      <c r="E105" s="1">
        <v>91.699305219999999</v>
      </c>
      <c r="F105" s="1">
        <v>1.900734111</v>
      </c>
      <c r="G105" s="1">
        <v>1.8656486999999999</v>
      </c>
      <c r="H105" s="1">
        <v>4.5343119649999997</v>
      </c>
      <c r="I105" s="1">
        <v>87.258429000000007</v>
      </c>
      <c r="J105" s="1">
        <v>2.606070485</v>
      </c>
      <c r="K105" s="1">
        <v>2.9545936840000002</v>
      </c>
      <c r="L105" s="1">
        <v>7.1809068319999998</v>
      </c>
      <c r="M105" s="1">
        <v>99.307692309999993</v>
      </c>
      <c r="N105" s="1">
        <v>0.6923076923</v>
      </c>
      <c r="O105" s="1">
        <v>0</v>
      </c>
      <c r="P105" s="1">
        <v>0</v>
      </c>
      <c r="Q105" s="2">
        <f t="shared" si="0"/>
        <v>16</v>
      </c>
      <c r="R105" s="2">
        <f t="shared" si="1"/>
        <v>2404.5557388437519</v>
      </c>
      <c r="S105" s="2">
        <f t="shared" si="2"/>
        <v>4119.6351791562483</v>
      </c>
      <c r="T105" s="2">
        <f t="shared" si="3"/>
        <v>63.144001009999997</v>
      </c>
      <c r="U105" s="2">
        <f t="shared" si="4"/>
        <v>6525</v>
      </c>
      <c r="V105" s="2">
        <f t="shared" si="8"/>
        <v>91.699309999999997</v>
      </c>
      <c r="W105" s="1">
        <f t="shared" si="6"/>
        <v>37</v>
      </c>
      <c r="X105" s="1">
        <f t="shared" si="7"/>
        <v>63</v>
      </c>
    </row>
    <row r="106" spans="1:24">
      <c r="A106" s="1" t="s">
        <v>133</v>
      </c>
      <c r="B106" s="1" t="s">
        <v>56</v>
      </c>
      <c r="C106" s="1">
        <v>6624.5541990000002</v>
      </c>
      <c r="D106" s="1">
        <v>59.012001040000001</v>
      </c>
      <c r="E106" s="1">
        <v>81.708753799999997</v>
      </c>
      <c r="F106" s="1">
        <v>1.506645682</v>
      </c>
      <c r="G106" s="1">
        <v>13.530531140000001</v>
      </c>
      <c r="H106" s="1">
        <v>3.2540693780000001</v>
      </c>
      <c r="I106" s="1">
        <v>59.107446629999998</v>
      </c>
      <c r="J106" s="1">
        <v>3.5209742849999999</v>
      </c>
      <c r="K106" s="1">
        <v>29.780173680000001</v>
      </c>
      <c r="L106" s="1">
        <v>7.5914054000000002</v>
      </c>
      <c r="M106" s="1">
        <v>97.406956609999995</v>
      </c>
      <c r="N106" s="1">
        <v>0.10755231429999999</v>
      </c>
      <c r="O106" s="1">
        <v>2.244007656</v>
      </c>
      <c r="P106" s="1">
        <v>0.24148342289999999</v>
      </c>
      <c r="Q106" s="2">
        <f t="shared" si="0"/>
        <v>16</v>
      </c>
      <c r="R106" s="2">
        <f t="shared" si="1"/>
        <v>3909.281992809244</v>
      </c>
      <c r="S106" s="2">
        <f t="shared" si="2"/>
        <v>2715.2722061907562</v>
      </c>
      <c r="T106" s="2">
        <f t="shared" si="3"/>
        <v>40.987998959999999</v>
      </c>
      <c r="U106" s="2">
        <f t="shared" si="4"/>
        <v>6625</v>
      </c>
      <c r="V106" s="2">
        <f t="shared" si="8"/>
        <v>81.708749999999995</v>
      </c>
      <c r="W106" s="1">
        <f t="shared" si="6"/>
        <v>59</v>
      </c>
      <c r="X106" s="1">
        <f t="shared" si="7"/>
        <v>41</v>
      </c>
    </row>
    <row r="107" spans="1:24">
      <c r="A107" s="1" t="s">
        <v>134</v>
      </c>
      <c r="B107" s="1" t="s">
        <v>56</v>
      </c>
      <c r="C107" s="1">
        <v>6825.4418949999999</v>
      </c>
      <c r="D107" s="1">
        <v>88.924995420000002</v>
      </c>
      <c r="E107" s="1">
        <v>92.6</v>
      </c>
      <c r="F107" s="1">
        <v>7.4</v>
      </c>
      <c r="G107" s="1">
        <v>0</v>
      </c>
      <c r="H107" s="1">
        <v>0</v>
      </c>
      <c r="I107" s="1" t="s">
        <v>25</v>
      </c>
      <c r="J107" s="1" t="s">
        <v>25</v>
      </c>
      <c r="K107" s="1" t="s">
        <v>25</v>
      </c>
      <c r="L107" s="1" t="s">
        <v>25</v>
      </c>
      <c r="M107" s="1" t="s">
        <v>25</v>
      </c>
      <c r="N107" s="1" t="s">
        <v>25</v>
      </c>
      <c r="O107" s="1" t="s">
        <v>25</v>
      </c>
      <c r="P107" s="1" t="s">
        <v>25</v>
      </c>
      <c r="Q107" s="2">
        <f t="shared" si="0"/>
        <v>16</v>
      </c>
      <c r="R107" s="2">
        <f t="shared" si="1"/>
        <v>6069.5238925235117</v>
      </c>
      <c r="S107" s="2">
        <f t="shared" si="2"/>
        <v>755.91800247648825</v>
      </c>
      <c r="T107" s="2">
        <f t="shared" si="3"/>
        <v>11.075004579999998</v>
      </c>
      <c r="U107" s="2">
        <f t="shared" si="4"/>
        <v>6826</v>
      </c>
      <c r="V107" s="2">
        <f t="shared" si="8"/>
        <v>92.6</v>
      </c>
      <c r="W107" s="1">
        <f t="shared" si="6"/>
        <v>89</v>
      </c>
      <c r="X107" s="1">
        <f t="shared" si="7"/>
        <v>11</v>
      </c>
    </row>
    <row r="108" spans="1:24">
      <c r="A108" s="1" t="s">
        <v>135</v>
      </c>
      <c r="B108" s="1" t="s">
        <v>36</v>
      </c>
      <c r="C108" s="1">
        <v>6871.2871089999999</v>
      </c>
      <c r="D108" s="1">
        <v>80.691001889999995</v>
      </c>
      <c r="E108" s="1">
        <v>99.891523800000002</v>
      </c>
      <c r="F108" s="1">
        <v>0</v>
      </c>
      <c r="G108" s="1">
        <v>0.1084762012</v>
      </c>
      <c r="H108" s="1">
        <v>0</v>
      </c>
      <c r="I108" s="1" t="s">
        <v>25</v>
      </c>
      <c r="J108" s="1" t="s">
        <v>25</v>
      </c>
      <c r="K108" s="1" t="s">
        <v>25</v>
      </c>
      <c r="L108" s="1" t="s">
        <v>25</v>
      </c>
      <c r="M108" s="1" t="s">
        <v>25</v>
      </c>
      <c r="N108" s="1" t="s">
        <v>25</v>
      </c>
      <c r="O108" s="1" t="s">
        <v>25</v>
      </c>
      <c r="P108" s="1" t="s">
        <v>25</v>
      </c>
      <c r="Q108" s="2">
        <f t="shared" si="0"/>
        <v>16</v>
      </c>
      <c r="R108" s="2">
        <f t="shared" si="1"/>
        <v>5544.510410990516</v>
      </c>
      <c r="S108" s="2">
        <f t="shared" si="2"/>
        <v>1326.7766980094839</v>
      </c>
      <c r="T108" s="2">
        <f t="shared" si="3"/>
        <v>19.308998110000005</v>
      </c>
      <c r="U108" s="2">
        <f t="shared" si="4"/>
        <v>6872</v>
      </c>
      <c r="V108" s="2">
        <f t="shared" si="8"/>
        <v>99.89152</v>
      </c>
      <c r="W108" s="1">
        <f t="shared" si="6"/>
        <v>81</v>
      </c>
      <c r="X108" s="1">
        <f t="shared" si="7"/>
        <v>19</v>
      </c>
    </row>
    <row r="109" spans="1:24">
      <c r="A109" s="1" t="s">
        <v>136</v>
      </c>
      <c r="B109" s="1" t="s">
        <v>36</v>
      </c>
      <c r="C109" s="1">
        <v>6948.4448240000002</v>
      </c>
      <c r="D109" s="1">
        <v>75.685997009999994</v>
      </c>
      <c r="E109" s="1">
        <v>99.011416940000004</v>
      </c>
      <c r="F109" s="1">
        <v>0</v>
      </c>
      <c r="G109" s="1">
        <v>0.98858306070000002</v>
      </c>
      <c r="H109" s="1">
        <v>0</v>
      </c>
      <c r="I109" s="1">
        <v>97.401287969999998</v>
      </c>
      <c r="J109" s="1">
        <v>0</v>
      </c>
      <c r="K109" s="1">
        <v>2.5987120309999998</v>
      </c>
      <c r="L109" s="1">
        <v>0</v>
      </c>
      <c r="M109" s="1">
        <v>99.528670399999996</v>
      </c>
      <c r="N109" s="1">
        <v>0</v>
      </c>
      <c r="O109" s="1">
        <v>0.47132960070000002</v>
      </c>
      <c r="P109" s="1">
        <v>0</v>
      </c>
      <c r="Q109" s="2">
        <f t="shared" si="0"/>
        <v>16</v>
      </c>
      <c r="R109" s="2">
        <f t="shared" si="1"/>
        <v>5258.9997417341392</v>
      </c>
      <c r="S109" s="2">
        <f t="shared" si="2"/>
        <v>1689.4450822658609</v>
      </c>
      <c r="T109" s="2">
        <f t="shared" si="3"/>
        <v>24.314002990000006</v>
      </c>
      <c r="U109" s="2">
        <f t="shared" si="4"/>
        <v>6949</v>
      </c>
      <c r="V109" s="2">
        <f t="shared" si="8"/>
        <v>99.011420000000001</v>
      </c>
      <c r="W109" s="1">
        <f t="shared" si="6"/>
        <v>76</v>
      </c>
      <c r="X109" s="1">
        <f t="shared" si="7"/>
        <v>24</v>
      </c>
    </row>
    <row r="110" spans="1:24">
      <c r="A110" s="1" t="s">
        <v>137</v>
      </c>
      <c r="B110" s="1" t="s">
        <v>36</v>
      </c>
      <c r="C110" s="1">
        <v>7132.5297849999997</v>
      </c>
      <c r="D110" s="1">
        <v>62.182994839999999</v>
      </c>
      <c r="E110" s="1">
        <v>99.593466329999998</v>
      </c>
      <c r="F110" s="1">
        <v>0.40653024389999998</v>
      </c>
      <c r="G110" s="1">
        <v>3.4229177000000001E-6</v>
      </c>
      <c r="H110" s="1">
        <v>0</v>
      </c>
      <c r="I110" s="1">
        <v>99.111227529999994</v>
      </c>
      <c r="J110" s="1">
        <v>0.88877246840000002</v>
      </c>
      <c r="K110" s="1">
        <v>0</v>
      </c>
      <c r="L110" s="1">
        <v>0</v>
      </c>
      <c r="M110" s="1">
        <v>99.886748539999999</v>
      </c>
      <c r="N110" s="1">
        <v>0.11325146429999999</v>
      </c>
      <c r="O110" s="1">
        <v>0</v>
      </c>
      <c r="P110" s="1">
        <v>0</v>
      </c>
      <c r="Q110" s="2">
        <f t="shared" si="0"/>
        <v>16</v>
      </c>
      <c r="R110" s="2">
        <f t="shared" si="1"/>
        <v>4435.2206281680128</v>
      </c>
      <c r="S110" s="2">
        <f t="shared" si="2"/>
        <v>2697.3091568319869</v>
      </c>
      <c r="T110" s="2">
        <f t="shared" si="3"/>
        <v>37.817005160000001</v>
      </c>
      <c r="U110" s="2">
        <f t="shared" si="4"/>
        <v>7133</v>
      </c>
      <c r="V110" s="2">
        <f t="shared" si="8"/>
        <v>99.593469999999996</v>
      </c>
      <c r="W110" s="1">
        <f t="shared" si="6"/>
        <v>62</v>
      </c>
      <c r="X110" s="1">
        <f t="shared" si="7"/>
        <v>38</v>
      </c>
    </row>
    <row r="111" spans="1:24">
      <c r="A111" s="1" t="s">
        <v>138</v>
      </c>
      <c r="B111" s="1" t="s">
        <v>56</v>
      </c>
      <c r="C111" s="1">
        <v>7275.5561520000001</v>
      </c>
      <c r="D111" s="1">
        <v>36.290000919999997</v>
      </c>
      <c r="E111" s="1">
        <v>85.219743179999995</v>
      </c>
      <c r="F111" s="1">
        <v>3.566857739</v>
      </c>
      <c r="G111" s="1">
        <v>10.62886799</v>
      </c>
      <c r="H111" s="1">
        <v>0.58453109380000001</v>
      </c>
      <c r="I111" s="1">
        <v>78.472959419999995</v>
      </c>
      <c r="J111" s="1">
        <v>5.5985837859999998</v>
      </c>
      <c r="K111" s="1">
        <v>15.010969599999999</v>
      </c>
      <c r="L111" s="1">
        <v>0.91748719570000004</v>
      </c>
      <c r="M111" s="1">
        <v>97.064262220000003</v>
      </c>
      <c r="N111" s="1">
        <v>0</v>
      </c>
      <c r="O111" s="1">
        <v>2.935737778</v>
      </c>
      <c r="P111" s="1">
        <v>0</v>
      </c>
      <c r="Q111" s="2">
        <f t="shared" si="0"/>
        <v>16</v>
      </c>
      <c r="R111" s="2">
        <f t="shared" si="1"/>
        <v>2640.2993944959162</v>
      </c>
      <c r="S111" s="2">
        <f t="shared" si="2"/>
        <v>4635.2567575040839</v>
      </c>
      <c r="T111" s="2">
        <f t="shared" si="3"/>
        <v>63.709999080000003</v>
      </c>
      <c r="U111" s="2">
        <f t="shared" si="4"/>
        <v>7276</v>
      </c>
      <c r="V111" s="2">
        <f t="shared" si="8"/>
        <v>85.219740000000002</v>
      </c>
      <c r="W111" s="1">
        <f t="shared" si="6"/>
        <v>36</v>
      </c>
      <c r="X111" s="1">
        <f t="shared" si="7"/>
        <v>64</v>
      </c>
    </row>
    <row r="112" spans="1:24">
      <c r="A112" s="1" t="s">
        <v>139</v>
      </c>
      <c r="B112" s="1" t="s">
        <v>33</v>
      </c>
      <c r="C112" s="1">
        <v>7496.9877930000002</v>
      </c>
      <c r="D112" s="1">
        <v>100</v>
      </c>
      <c r="E112" s="1">
        <v>100</v>
      </c>
      <c r="F112" s="1">
        <v>0</v>
      </c>
      <c r="G112" s="1">
        <v>0</v>
      </c>
      <c r="H112" s="1">
        <v>0</v>
      </c>
      <c r="I112" s="1" t="s">
        <v>25</v>
      </c>
      <c r="J112" s="1" t="s">
        <v>25</v>
      </c>
      <c r="K112" s="1" t="s">
        <v>25</v>
      </c>
      <c r="L112" s="1" t="s">
        <v>25</v>
      </c>
      <c r="M112" s="1">
        <v>100</v>
      </c>
      <c r="N112" s="1">
        <v>0</v>
      </c>
      <c r="O112" s="1">
        <v>0</v>
      </c>
      <c r="P112" s="1">
        <v>0</v>
      </c>
      <c r="Q112" s="2">
        <f t="shared" si="0"/>
        <v>16</v>
      </c>
      <c r="R112" s="2">
        <f t="shared" si="1"/>
        <v>7496.9877930000002</v>
      </c>
      <c r="S112" s="2">
        <f t="shared" si="2"/>
        <v>0</v>
      </c>
      <c r="T112" s="2">
        <f t="shared" si="3"/>
        <v>0</v>
      </c>
      <c r="U112" s="2">
        <f t="shared" si="4"/>
        <v>7497</v>
      </c>
      <c r="V112" s="2">
        <f t="shared" si="8"/>
        <v>100</v>
      </c>
      <c r="W112" s="1">
        <f t="shared" si="6"/>
        <v>100</v>
      </c>
      <c r="X112" s="1">
        <f t="shared" si="7"/>
        <v>0</v>
      </c>
    </row>
    <row r="113" spans="1:24">
      <c r="A113" s="1" t="s">
        <v>140</v>
      </c>
      <c r="B113" s="1" t="s">
        <v>94</v>
      </c>
      <c r="C113" s="1">
        <v>7976.9848629999997</v>
      </c>
      <c r="D113" s="1">
        <v>42.923000340000002</v>
      </c>
      <c r="E113" s="1">
        <v>63.766285619999998</v>
      </c>
      <c r="F113" s="1">
        <v>9.0233163570000006</v>
      </c>
      <c r="G113" s="1">
        <v>15.5639457</v>
      </c>
      <c r="H113" s="1">
        <v>11.646452330000001</v>
      </c>
      <c r="I113" s="1">
        <v>52.752702669999998</v>
      </c>
      <c r="J113" s="1">
        <v>5.2211368890000003</v>
      </c>
      <c r="K113" s="1">
        <v>23.142949089999998</v>
      </c>
      <c r="L113" s="1">
        <v>18.88321135</v>
      </c>
      <c r="M113" s="1">
        <v>78.411637659999997</v>
      </c>
      <c r="N113" s="1">
        <v>14.079277429999999</v>
      </c>
      <c r="O113" s="1">
        <v>5.4857354369999998</v>
      </c>
      <c r="P113" s="1">
        <v>2.0233494749999998</v>
      </c>
      <c r="Q113" s="2">
        <f t="shared" si="0"/>
        <v>16</v>
      </c>
      <c r="R113" s="2">
        <f t="shared" si="1"/>
        <v>3423.9612398672384</v>
      </c>
      <c r="S113" s="2">
        <f t="shared" si="2"/>
        <v>4553.0236231327617</v>
      </c>
      <c r="T113" s="2">
        <f t="shared" si="3"/>
        <v>57.076999659999998</v>
      </c>
      <c r="U113" s="2">
        <f t="shared" si="4"/>
        <v>7977</v>
      </c>
      <c r="V113" s="2">
        <f t="shared" si="8"/>
        <v>63.766289999999998</v>
      </c>
      <c r="W113" s="1">
        <f t="shared" si="6"/>
        <v>43</v>
      </c>
      <c r="X113" s="1">
        <f t="shared" si="7"/>
        <v>57</v>
      </c>
    </row>
    <row r="114" spans="1:24">
      <c r="A114" s="1" t="s">
        <v>141</v>
      </c>
      <c r="B114" s="1" t="s">
        <v>94</v>
      </c>
      <c r="C114" s="1">
        <v>8278.7373050000006</v>
      </c>
      <c r="D114" s="1">
        <v>42.799999239999998</v>
      </c>
      <c r="E114" s="1">
        <v>68.58372009</v>
      </c>
      <c r="F114" s="1">
        <v>6.065434765</v>
      </c>
      <c r="G114" s="1">
        <v>14.16432245</v>
      </c>
      <c r="H114" s="1">
        <v>11.18652269</v>
      </c>
      <c r="I114" s="1">
        <v>52.117552750000002</v>
      </c>
      <c r="J114" s="1">
        <v>8.1875420190000003</v>
      </c>
      <c r="K114" s="1">
        <v>20.7910842</v>
      </c>
      <c r="L114" s="1">
        <v>18.90382103</v>
      </c>
      <c r="M114" s="1">
        <v>90.589910009999997</v>
      </c>
      <c r="N114" s="1">
        <v>3.2293480560000001</v>
      </c>
      <c r="O114" s="1">
        <v>5.3079905280000004</v>
      </c>
      <c r="P114" s="1">
        <v>0.87275140490000003</v>
      </c>
      <c r="Q114" s="2">
        <f t="shared" si="0"/>
        <v>16</v>
      </c>
      <c r="R114" s="2">
        <f t="shared" si="1"/>
        <v>3543.2995036215962</v>
      </c>
      <c r="S114" s="2">
        <f t="shared" si="2"/>
        <v>4735.4378013784044</v>
      </c>
      <c r="T114" s="2">
        <f t="shared" si="3"/>
        <v>57.200000760000002</v>
      </c>
      <c r="U114" s="2">
        <f t="shared" si="4"/>
        <v>8279</v>
      </c>
      <c r="V114" s="2">
        <f t="shared" si="8"/>
        <v>68.58372</v>
      </c>
      <c r="W114" s="1">
        <f t="shared" si="6"/>
        <v>43</v>
      </c>
      <c r="X114" s="1">
        <f t="shared" si="7"/>
        <v>57</v>
      </c>
    </row>
    <row r="115" spans="1:24">
      <c r="A115" s="1" t="s">
        <v>142</v>
      </c>
      <c r="B115" s="1" t="s">
        <v>33</v>
      </c>
      <c r="C115" s="1">
        <v>8654.6181639999995</v>
      </c>
      <c r="D115" s="1">
        <v>73.915000919999997</v>
      </c>
      <c r="E115" s="1">
        <v>100.0000028</v>
      </c>
      <c r="F115" s="1">
        <v>0</v>
      </c>
      <c r="G115" s="1">
        <v>0</v>
      </c>
      <c r="H115" s="1">
        <v>0</v>
      </c>
      <c r="I115" s="1">
        <v>100</v>
      </c>
      <c r="J115" s="1">
        <v>0</v>
      </c>
      <c r="K115" s="1">
        <v>0</v>
      </c>
      <c r="L115" s="1">
        <v>0</v>
      </c>
      <c r="M115" s="1">
        <v>100</v>
      </c>
      <c r="N115" s="1">
        <v>0</v>
      </c>
      <c r="O115" s="1">
        <v>0</v>
      </c>
      <c r="P115" s="1">
        <v>0</v>
      </c>
      <c r="Q115" s="2">
        <f t="shared" si="0"/>
        <v>16</v>
      </c>
      <c r="R115" s="2">
        <f t="shared" si="1"/>
        <v>6397.0610955430866</v>
      </c>
      <c r="S115" s="2">
        <f t="shared" si="2"/>
        <v>2257.5570684569129</v>
      </c>
      <c r="T115" s="2">
        <f t="shared" si="3"/>
        <v>26.084999080000003</v>
      </c>
      <c r="U115" s="2">
        <f t="shared" si="4"/>
        <v>8655</v>
      </c>
      <c r="V115" s="2">
        <f t="shared" si="8"/>
        <v>100</v>
      </c>
      <c r="W115" s="1">
        <f t="shared" si="6"/>
        <v>74</v>
      </c>
      <c r="X115" s="1">
        <f t="shared" si="7"/>
        <v>26</v>
      </c>
    </row>
    <row r="116" spans="1:24">
      <c r="A116" s="1" t="s">
        <v>143</v>
      </c>
      <c r="B116" s="1" t="s">
        <v>33</v>
      </c>
      <c r="C116" s="1">
        <v>8655.5410159999992</v>
      </c>
      <c r="D116" s="1">
        <v>92.58699799</v>
      </c>
      <c r="E116" s="1">
        <v>100</v>
      </c>
      <c r="F116" s="1">
        <v>0</v>
      </c>
      <c r="G116" s="1">
        <v>0</v>
      </c>
      <c r="H116" s="1">
        <v>0</v>
      </c>
      <c r="I116" s="1">
        <v>100</v>
      </c>
      <c r="J116" s="1">
        <v>0</v>
      </c>
      <c r="K116" s="1">
        <v>0</v>
      </c>
      <c r="L116" s="1">
        <v>0</v>
      </c>
      <c r="M116" s="1">
        <v>100</v>
      </c>
      <c r="N116" s="1">
        <v>0</v>
      </c>
      <c r="O116" s="1">
        <v>0</v>
      </c>
      <c r="P116" s="1">
        <v>0</v>
      </c>
      <c r="Q116" s="2">
        <f t="shared" si="0"/>
        <v>16</v>
      </c>
      <c r="R116" s="2">
        <f t="shared" si="1"/>
        <v>8013.9055865075452</v>
      </c>
      <c r="S116" s="2">
        <f t="shared" si="2"/>
        <v>641.63542949245402</v>
      </c>
      <c r="T116" s="2">
        <f t="shared" si="3"/>
        <v>7.4130020099999996</v>
      </c>
      <c r="U116" s="2">
        <f t="shared" si="4"/>
        <v>8656</v>
      </c>
      <c r="V116" s="2">
        <f t="shared" si="8"/>
        <v>100</v>
      </c>
      <c r="W116" s="1">
        <f t="shared" si="6"/>
        <v>93</v>
      </c>
      <c r="X116" s="1">
        <f t="shared" si="7"/>
        <v>7</v>
      </c>
    </row>
    <row r="117" spans="1:24">
      <c r="A117" s="1" t="s">
        <v>144</v>
      </c>
      <c r="B117" s="1" t="s">
        <v>36</v>
      </c>
      <c r="C117" s="1">
        <v>8737.3701170000004</v>
      </c>
      <c r="D117" s="1">
        <v>56.445999149999999</v>
      </c>
      <c r="E117" s="1">
        <v>95.29552932</v>
      </c>
      <c r="F117" s="1">
        <v>4.244199279</v>
      </c>
      <c r="G117" s="1">
        <v>0.44372047780000001</v>
      </c>
      <c r="H117" s="1">
        <v>1.6550926470000001E-2</v>
      </c>
      <c r="I117" s="1">
        <v>95.844974750000006</v>
      </c>
      <c r="J117" s="1">
        <v>3.545864028</v>
      </c>
      <c r="K117" s="1">
        <v>0.57116028659999996</v>
      </c>
      <c r="L117" s="1">
        <v>3.8000931410000001E-2</v>
      </c>
      <c r="M117" s="1">
        <v>94.871569890000004</v>
      </c>
      <c r="N117" s="1">
        <v>4.7830378649999998</v>
      </c>
      <c r="O117" s="1">
        <v>0.3453922445</v>
      </c>
      <c r="P117" s="1">
        <v>0</v>
      </c>
      <c r="Q117" s="2">
        <f t="shared" si="0"/>
        <v>16</v>
      </c>
      <c r="R117" s="2">
        <f t="shared" si="1"/>
        <v>4931.8958619741743</v>
      </c>
      <c r="S117" s="2">
        <f t="shared" si="2"/>
        <v>3805.4742550258261</v>
      </c>
      <c r="T117" s="2">
        <f t="shared" si="3"/>
        <v>43.554000850000001</v>
      </c>
      <c r="U117" s="2">
        <f t="shared" si="4"/>
        <v>8738</v>
      </c>
      <c r="V117" s="2">
        <f t="shared" si="8"/>
        <v>95.295529999999999</v>
      </c>
      <c r="W117" s="1">
        <f t="shared" si="6"/>
        <v>56</v>
      </c>
      <c r="X117" s="1">
        <f t="shared" si="7"/>
        <v>44</v>
      </c>
    </row>
    <row r="118" spans="1:24">
      <c r="A118" s="1" t="s">
        <v>145</v>
      </c>
      <c r="B118" s="1" t="s">
        <v>56</v>
      </c>
      <c r="C118" s="1">
        <v>8947.0273440000001</v>
      </c>
      <c r="D118" s="1">
        <v>13.34500027</v>
      </c>
      <c r="E118" s="1">
        <v>45.344017520000001</v>
      </c>
      <c r="F118" s="1">
        <v>2.128564452</v>
      </c>
      <c r="G118" s="1">
        <v>22.157624949999999</v>
      </c>
      <c r="H118" s="1">
        <v>30.369793080000001</v>
      </c>
      <c r="I118" s="1">
        <v>39.071343669999997</v>
      </c>
      <c r="J118" s="1">
        <v>2.4298502929999999</v>
      </c>
      <c r="K118" s="1">
        <v>24.431800859999999</v>
      </c>
      <c r="L118" s="1">
        <v>34.067005170000002</v>
      </c>
      <c r="M118" s="1">
        <v>86.075271639999997</v>
      </c>
      <c r="N118" s="1">
        <v>0.17218226079999999</v>
      </c>
      <c r="O118" s="1">
        <v>7.3903855639999998</v>
      </c>
      <c r="P118" s="1">
        <v>6.3621605319999999</v>
      </c>
      <c r="Q118" s="2">
        <f t="shared" si="0"/>
        <v>16</v>
      </c>
      <c r="R118" s="2">
        <f t="shared" si="1"/>
        <v>1193.9808232137739</v>
      </c>
      <c r="S118" s="2">
        <f t="shared" si="2"/>
        <v>7753.0465207862262</v>
      </c>
      <c r="T118" s="2">
        <f t="shared" si="3"/>
        <v>86.65499973</v>
      </c>
      <c r="U118" s="2">
        <f t="shared" si="4"/>
        <v>8948</v>
      </c>
      <c r="V118" s="2">
        <f t="shared" si="8"/>
        <v>45.34402</v>
      </c>
      <c r="W118" s="1">
        <f t="shared" si="6"/>
        <v>13</v>
      </c>
      <c r="X118" s="1">
        <f t="shared" si="7"/>
        <v>87</v>
      </c>
    </row>
    <row r="119" spans="1:24">
      <c r="A119" s="1" t="s">
        <v>146</v>
      </c>
      <c r="B119" s="1" t="s">
        <v>33</v>
      </c>
      <c r="C119" s="1">
        <v>9006.4003909999992</v>
      </c>
      <c r="D119" s="1">
        <v>58.748001100000003</v>
      </c>
      <c r="E119" s="1">
        <v>100</v>
      </c>
      <c r="F119" s="1">
        <v>0</v>
      </c>
      <c r="G119" s="1">
        <v>0</v>
      </c>
      <c r="H119" s="1">
        <v>0</v>
      </c>
      <c r="I119" s="1">
        <v>100</v>
      </c>
      <c r="J119" s="1">
        <v>0</v>
      </c>
      <c r="K119" s="1">
        <v>0</v>
      </c>
      <c r="L119" s="1">
        <v>0</v>
      </c>
      <c r="M119" s="1">
        <v>100</v>
      </c>
      <c r="N119" s="1">
        <v>0</v>
      </c>
      <c r="O119" s="1">
        <v>0</v>
      </c>
      <c r="P119" s="1">
        <v>0</v>
      </c>
      <c r="Q119" s="2">
        <f t="shared" si="0"/>
        <v>16</v>
      </c>
      <c r="R119" s="2">
        <f t="shared" si="1"/>
        <v>5291.0802007750844</v>
      </c>
      <c r="S119" s="2">
        <f t="shared" si="2"/>
        <v>3715.3201902249148</v>
      </c>
      <c r="T119" s="2">
        <f t="shared" si="3"/>
        <v>41.251998899999997</v>
      </c>
      <c r="U119" s="2">
        <f t="shared" si="4"/>
        <v>9007</v>
      </c>
      <c r="V119" s="2">
        <f t="shared" si="8"/>
        <v>100</v>
      </c>
      <c r="W119" s="1">
        <f t="shared" si="6"/>
        <v>59</v>
      </c>
      <c r="X119" s="1">
        <f t="shared" si="7"/>
        <v>41</v>
      </c>
    </row>
    <row r="120" spans="1:24">
      <c r="A120" s="1" t="s">
        <v>147</v>
      </c>
      <c r="B120" s="1" t="s">
        <v>36</v>
      </c>
      <c r="C120" s="1">
        <v>9449.3212889999995</v>
      </c>
      <c r="D120" s="1">
        <v>79.483001709999996</v>
      </c>
      <c r="E120" s="1">
        <v>96.534726079999999</v>
      </c>
      <c r="F120" s="1">
        <v>3.3721195499999999</v>
      </c>
      <c r="G120" s="1">
        <v>9.3154368370000004E-2</v>
      </c>
      <c r="H120" s="1">
        <v>0</v>
      </c>
      <c r="I120" s="1">
        <v>98.564122310000002</v>
      </c>
      <c r="J120" s="1">
        <v>0.9955971951</v>
      </c>
      <c r="K120" s="1">
        <v>0.4402804931</v>
      </c>
      <c r="L120" s="1">
        <v>0</v>
      </c>
      <c r="M120" s="1">
        <v>96.010873619999998</v>
      </c>
      <c r="N120" s="1">
        <v>3.9855726439999999</v>
      </c>
      <c r="O120" s="1">
        <v>3.5537319770000001E-3</v>
      </c>
      <c r="P120" s="1">
        <v>0</v>
      </c>
      <c r="Q120" s="2">
        <f t="shared" si="0"/>
        <v>16</v>
      </c>
      <c r="R120" s="2">
        <f t="shared" si="1"/>
        <v>7510.604201719264</v>
      </c>
      <c r="S120" s="2">
        <f t="shared" si="2"/>
        <v>1938.7170872807355</v>
      </c>
      <c r="T120" s="2">
        <f t="shared" si="3"/>
        <v>20.516998290000004</v>
      </c>
      <c r="U120" s="2">
        <f t="shared" si="4"/>
        <v>9450</v>
      </c>
      <c r="V120" s="2">
        <f t="shared" si="8"/>
        <v>96.534729999999996</v>
      </c>
      <c r="W120" s="1">
        <f t="shared" si="6"/>
        <v>79</v>
      </c>
      <c r="X120" s="1">
        <f t="shared" si="7"/>
        <v>21</v>
      </c>
    </row>
    <row r="121" spans="1:24">
      <c r="A121" s="1" t="s">
        <v>148</v>
      </c>
      <c r="B121" s="1" t="s">
        <v>56</v>
      </c>
      <c r="C121" s="1">
        <v>9537.6416019999997</v>
      </c>
      <c r="D121" s="1">
        <v>27.505998609999999</v>
      </c>
      <c r="E121" s="1">
        <v>81.852415019999995</v>
      </c>
      <c r="F121" s="1">
        <v>2.5683639349999998</v>
      </c>
      <c r="G121" s="1">
        <v>3.4218570050000001</v>
      </c>
      <c r="H121" s="1">
        <v>12.157364039999999</v>
      </c>
      <c r="I121" s="1">
        <v>76.643599199999997</v>
      </c>
      <c r="J121" s="1">
        <v>3.2071439279999998</v>
      </c>
      <c r="K121" s="1">
        <v>4.1407069480000001</v>
      </c>
      <c r="L121" s="1">
        <v>16.00854992</v>
      </c>
      <c r="M121" s="1">
        <v>95.580623860000003</v>
      </c>
      <c r="N121" s="1">
        <v>0.88481447629999999</v>
      </c>
      <c r="O121" s="1">
        <v>1.5272683229999999</v>
      </c>
      <c r="P121" s="1">
        <v>2.0072933389999998</v>
      </c>
      <c r="Q121" s="2">
        <f t="shared" si="0"/>
        <v>16</v>
      </c>
      <c r="R121" s="2">
        <f t="shared" si="1"/>
        <v>2623.4235664729017</v>
      </c>
      <c r="S121" s="2">
        <f t="shared" si="2"/>
        <v>6914.2180355270975</v>
      </c>
      <c r="T121" s="2">
        <f t="shared" si="3"/>
        <v>72.494001389999994</v>
      </c>
      <c r="U121" s="2">
        <f t="shared" si="4"/>
        <v>9538</v>
      </c>
      <c r="V121" s="2">
        <f t="shared" si="8"/>
        <v>81.852419999999995</v>
      </c>
      <c r="W121" s="1">
        <f t="shared" si="6"/>
        <v>28</v>
      </c>
      <c r="X121" s="1">
        <f t="shared" si="7"/>
        <v>72</v>
      </c>
    </row>
    <row r="122" spans="1:24">
      <c r="A122" s="1" t="s">
        <v>149</v>
      </c>
      <c r="B122" s="1" t="s">
        <v>33</v>
      </c>
      <c r="C122" s="1">
        <v>9660.3496090000008</v>
      </c>
      <c r="D122" s="1">
        <v>71.942001340000004</v>
      </c>
      <c r="E122" s="1">
        <v>99.999997469999997</v>
      </c>
      <c r="F122" s="1">
        <v>0</v>
      </c>
      <c r="G122" s="1">
        <v>2.5272441919999999E-6</v>
      </c>
      <c r="H122" s="1">
        <v>0</v>
      </c>
      <c r="I122" s="1">
        <v>100</v>
      </c>
      <c r="J122" s="1">
        <v>0</v>
      </c>
      <c r="K122" s="1">
        <v>0</v>
      </c>
      <c r="L122" s="1">
        <v>0</v>
      </c>
      <c r="M122" s="1">
        <v>100</v>
      </c>
      <c r="N122" s="1">
        <v>0</v>
      </c>
      <c r="O122" s="1">
        <v>0</v>
      </c>
      <c r="P122" s="1">
        <v>0</v>
      </c>
      <c r="Q122" s="2">
        <f t="shared" si="0"/>
        <v>16</v>
      </c>
      <c r="R122" s="2">
        <f t="shared" si="1"/>
        <v>6949.8488451554658</v>
      </c>
      <c r="S122" s="2">
        <f t="shared" si="2"/>
        <v>2710.500763844535</v>
      </c>
      <c r="T122" s="2">
        <f t="shared" si="3"/>
        <v>28.057998659999996</v>
      </c>
      <c r="U122" s="2">
        <f t="shared" si="4"/>
        <v>9661</v>
      </c>
      <c r="V122" s="2">
        <f t="shared" si="8"/>
        <v>100</v>
      </c>
      <c r="W122" s="1">
        <f t="shared" si="6"/>
        <v>72</v>
      </c>
      <c r="X122" s="1">
        <f t="shared" si="7"/>
        <v>28</v>
      </c>
    </row>
    <row r="123" spans="1:24">
      <c r="A123" s="1" t="s">
        <v>150</v>
      </c>
      <c r="B123" s="1" t="s">
        <v>33</v>
      </c>
      <c r="C123" s="1">
        <v>9890.4003909999992</v>
      </c>
      <c r="D123" s="1">
        <v>87.047996519999998</v>
      </c>
      <c r="E123" s="1">
        <v>99.965596000000005</v>
      </c>
      <c r="F123" s="1">
        <v>0</v>
      </c>
      <c r="G123" s="1">
        <v>3.4403999999999997E-2</v>
      </c>
      <c r="H123" s="1">
        <v>0</v>
      </c>
      <c r="I123" s="1" t="s">
        <v>25</v>
      </c>
      <c r="J123" s="1" t="s">
        <v>25</v>
      </c>
      <c r="K123" s="1" t="s">
        <v>25</v>
      </c>
      <c r="L123" s="1" t="s">
        <v>25</v>
      </c>
      <c r="M123" s="1" t="s">
        <v>25</v>
      </c>
      <c r="N123" s="1" t="s">
        <v>25</v>
      </c>
      <c r="O123" s="1" t="s">
        <v>25</v>
      </c>
      <c r="P123" s="1" t="s">
        <v>25</v>
      </c>
      <c r="Q123" s="2">
        <f t="shared" si="0"/>
        <v>16</v>
      </c>
      <c r="R123" s="2">
        <f t="shared" si="1"/>
        <v>8609.3953881717443</v>
      </c>
      <c r="S123" s="2">
        <f t="shared" si="2"/>
        <v>1281.0050028282549</v>
      </c>
      <c r="T123" s="2">
        <f t="shared" si="3"/>
        <v>12.952003480000002</v>
      </c>
      <c r="U123" s="2">
        <f t="shared" si="4"/>
        <v>9891</v>
      </c>
      <c r="V123" s="2">
        <f t="shared" si="8"/>
        <v>99.965599999999995</v>
      </c>
      <c r="W123" s="1">
        <f t="shared" si="6"/>
        <v>87</v>
      </c>
      <c r="X123" s="1">
        <f t="shared" si="7"/>
        <v>13</v>
      </c>
    </row>
    <row r="124" spans="1:24">
      <c r="A124" s="1" t="s">
        <v>151</v>
      </c>
      <c r="B124" s="1" t="s">
        <v>56</v>
      </c>
      <c r="C124" s="1">
        <v>9904.6083980000003</v>
      </c>
      <c r="D124" s="1">
        <v>58.358997340000002</v>
      </c>
      <c r="E124" s="1">
        <v>95.689221130000007</v>
      </c>
      <c r="F124" s="1">
        <v>0.4256206085</v>
      </c>
      <c r="G124" s="1">
        <v>3.8851582640000002</v>
      </c>
      <c r="H124" s="1">
        <v>0</v>
      </c>
      <c r="I124" s="1">
        <v>89.875799549999996</v>
      </c>
      <c r="J124" s="1">
        <v>0.80670950789999996</v>
      </c>
      <c r="K124" s="1">
        <v>9.3174909459999995</v>
      </c>
      <c r="L124" s="1">
        <v>0</v>
      </c>
      <c r="M124" s="1">
        <v>99.837282810000005</v>
      </c>
      <c r="N124" s="1">
        <v>0.15370152619999999</v>
      </c>
      <c r="O124" s="1">
        <v>9.0156632960000007E-3</v>
      </c>
      <c r="P124" s="1">
        <v>0</v>
      </c>
      <c r="Q124" s="2">
        <f t="shared" si="0"/>
        <v>16</v>
      </c>
      <c r="R124" s="2">
        <f t="shared" si="1"/>
        <v>5780.2301515262361</v>
      </c>
      <c r="S124" s="2">
        <f t="shared" si="2"/>
        <v>4124.3782464737642</v>
      </c>
      <c r="T124" s="2">
        <f t="shared" si="3"/>
        <v>41.641002659999998</v>
      </c>
      <c r="U124" s="2">
        <f t="shared" si="4"/>
        <v>9905</v>
      </c>
      <c r="V124" s="2">
        <f t="shared" si="8"/>
        <v>95.689220000000006</v>
      </c>
      <c r="W124" s="1">
        <f t="shared" si="6"/>
        <v>58</v>
      </c>
      <c r="X124" s="1">
        <f t="shared" si="7"/>
        <v>42</v>
      </c>
    </row>
    <row r="125" spans="1:24">
      <c r="A125" s="1" t="s">
        <v>152</v>
      </c>
      <c r="B125" s="1" t="s">
        <v>33</v>
      </c>
      <c r="C125" s="1">
        <v>10099.26953</v>
      </c>
      <c r="D125" s="1">
        <v>87.97699738</v>
      </c>
      <c r="E125" s="1">
        <v>99.826867629999995</v>
      </c>
      <c r="F125" s="1">
        <v>0</v>
      </c>
      <c r="G125" s="1">
        <v>0.17313237349999999</v>
      </c>
      <c r="H125" s="1">
        <v>0</v>
      </c>
      <c r="I125" s="1">
        <v>99.719374740000006</v>
      </c>
      <c r="J125" s="1">
        <v>0</v>
      </c>
      <c r="K125" s="1">
        <v>0.28062526259999998</v>
      </c>
      <c r="L125" s="1">
        <v>0</v>
      </c>
      <c r="M125" s="1">
        <v>99.841557679999994</v>
      </c>
      <c r="N125" s="1">
        <v>0</v>
      </c>
      <c r="O125" s="1">
        <v>0.1584423157</v>
      </c>
      <c r="P125" s="1">
        <v>0</v>
      </c>
      <c r="Q125" s="2">
        <f t="shared" si="0"/>
        <v>16</v>
      </c>
      <c r="R125" s="2">
        <f t="shared" si="1"/>
        <v>8885.0340898072391</v>
      </c>
      <c r="S125" s="2">
        <f t="shared" si="2"/>
        <v>1214.2354401927605</v>
      </c>
      <c r="T125" s="2">
        <f t="shared" si="3"/>
        <v>12.02300262</v>
      </c>
      <c r="U125" s="2">
        <f t="shared" si="4"/>
        <v>10100</v>
      </c>
      <c r="V125" s="2">
        <f t="shared" si="8"/>
        <v>99.82687</v>
      </c>
      <c r="W125" s="1">
        <f t="shared" si="6"/>
        <v>88</v>
      </c>
      <c r="X125" s="1">
        <f t="shared" si="7"/>
        <v>12</v>
      </c>
    </row>
    <row r="126" spans="1:24">
      <c r="A126" s="1" t="s">
        <v>153</v>
      </c>
      <c r="B126" s="1" t="s">
        <v>36</v>
      </c>
      <c r="C126" s="1">
        <v>10139.174800000001</v>
      </c>
      <c r="D126" s="1">
        <v>56.397003169999998</v>
      </c>
      <c r="E126" s="1">
        <v>96.043376129999999</v>
      </c>
      <c r="F126" s="1">
        <v>1.04278118</v>
      </c>
      <c r="G126" s="1">
        <v>2.9138426879999999</v>
      </c>
      <c r="H126" s="1">
        <v>0</v>
      </c>
      <c r="I126" s="1">
        <v>90.925797950000003</v>
      </c>
      <c r="J126" s="1">
        <v>2.3915356710000002</v>
      </c>
      <c r="K126" s="1">
        <v>6.6826663770000003</v>
      </c>
      <c r="L126" s="1">
        <v>0</v>
      </c>
      <c r="M126" s="1">
        <v>100</v>
      </c>
      <c r="N126" s="1">
        <v>0</v>
      </c>
      <c r="O126" s="1">
        <v>0</v>
      </c>
      <c r="P126" s="1">
        <v>0</v>
      </c>
      <c r="Q126" s="2">
        <f t="shared" si="0"/>
        <v>16</v>
      </c>
      <c r="R126" s="2">
        <f t="shared" si="1"/>
        <v>5718.1907333678419</v>
      </c>
      <c r="S126" s="2">
        <f t="shared" si="2"/>
        <v>4420.9840666321588</v>
      </c>
      <c r="T126" s="2">
        <f t="shared" si="3"/>
        <v>43.602996830000002</v>
      </c>
      <c r="U126" s="2">
        <f t="shared" si="4"/>
        <v>10140</v>
      </c>
      <c r="V126" s="2">
        <f t="shared" si="8"/>
        <v>96.043379999999999</v>
      </c>
      <c r="W126" s="1">
        <f t="shared" si="6"/>
        <v>56</v>
      </c>
      <c r="X126" s="1">
        <f t="shared" si="7"/>
        <v>44</v>
      </c>
    </row>
    <row r="127" spans="1:24">
      <c r="A127" s="1" t="s">
        <v>154</v>
      </c>
      <c r="B127" s="1" t="s">
        <v>33</v>
      </c>
      <c r="C127" s="1">
        <v>10196.70703</v>
      </c>
      <c r="D127" s="1">
        <v>66.309997559999999</v>
      </c>
      <c r="E127" s="1">
        <v>99.911993670000001</v>
      </c>
      <c r="F127" s="1">
        <v>0</v>
      </c>
      <c r="G127" s="1">
        <v>8.8006333689999994E-2</v>
      </c>
      <c r="H127" s="1">
        <v>0</v>
      </c>
      <c r="I127" s="1">
        <v>99.738776090000002</v>
      </c>
      <c r="J127" s="1">
        <v>0</v>
      </c>
      <c r="K127" s="1">
        <v>0.26122391220000002</v>
      </c>
      <c r="L127" s="1">
        <v>0</v>
      </c>
      <c r="M127" s="1">
        <v>100</v>
      </c>
      <c r="N127" s="1">
        <v>0</v>
      </c>
      <c r="O127" s="1">
        <v>0</v>
      </c>
      <c r="P127" s="1">
        <v>0</v>
      </c>
      <c r="Q127" s="2">
        <f t="shared" si="0"/>
        <v>16</v>
      </c>
      <c r="R127" s="2">
        <f t="shared" si="1"/>
        <v>6761.436182793349</v>
      </c>
      <c r="S127" s="2">
        <f t="shared" si="2"/>
        <v>3435.2708472066506</v>
      </c>
      <c r="T127" s="2">
        <f t="shared" si="3"/>
        <v>33.690002440000001</v>
      </c>
      <c r="U127" s="2">
        <f t="shared" si="4"/>
        <v>10197</v>
      </c>
      <c r="V127" s="2">
        <f t="shared" si="8"/>
        <v>99.911990000000003</v>
      </c>
      <c r="W127" s="1">
        <f t="shared" si="6"/>
        <v>66</v>
      </c>
      <c r="X127" s="1">
        <f t="shared" si="7"/>
        <v>34</v>
      </c>
    </row>
    <row r="128" spans="1:24">
      <c r="A128" s="1" t="s">
        <v>155</v>
      </c>
      <c r="B128" s="1" t="s">
        <v>36</v>
      </c>
      <c r="C128" s="1">
        <v>10203.139649999999</v>
      </c>
      <c r="D128" s="1">
        <v>91.417999269999996</v>
      </c>
      <c r="E128" s="1">
        <v>98.940302959999997</v>
      </c>
      <c r="F128" s="1">
        <v>0.1462147369</v>
      </c>
      <c r="G128" s="1">
        <v>0.8536474704</v>
      </c>
      <c r="H128" s="1">
        <v>5.9834831790000001E-2</v>
      </c>
      <c r="I128" s="1">
        <v>97.311478690000001</v>
      </c>
      <c r="J128" s="1">
        <v>0.62394659450000001</v>
      </c>
      <c r="K128" s="1">
        <v>2.0247147160000001</v>
      </c>
      <c r="L128" s="1">
        <v>3.986E-2</v>
      </c>
      <c r="M128" s="1">
        <v>99.093212589999993</v>
      </c>
      <c r="N128" s="1">
        <v>0.1013669408</v>
      </c>
      <c r="O128" s="1">
        <v>0.74371047069999996</v>
      </c>
      <c r="P128" s="1">
        <v>6.1710000000000001E-2</v>
      </c>
      <c r="Q128" s="2">
        <f t="shared" si="0"/>
        <v>16</v>
      </c>
      <c r="R128" s="2">
        <f t="shared" si="1"/>
        <v>9327.50613075408</v>
      </c>
      <c r="S128" s="2">
        <f t="shared" si="2"/>
        <v>875.63351924591916</v>
      </c>
      <c r="T128" s="2">
        <f t="shared" si="3"/>
        <v>8.5820007300000043</v>
      </c>
      <c r="U128" s="2">
        <f t="shared" si="4"/>
        <v>10204</v>
      </c>
      <c r="V128" s="2">
        <f t="shared" si="8"/>
        <v>98.940299999999993</v>
      </c>
      <c r="W128" s="1">
        <f t="shared" si="6"/>
        <v>91</v>
      </c>
      <c r="X128" s="1">
        <f t="shared" si="7"/>
        <v>9</v>
      </c>
    </row>
    <row r="129" spans="1:24">
      <c r="A129" s="1" t="s">
        <v>156</v>
      </c>
      <c r="B129" s="1" t="s">
        <v>33</v>
      </c>
      <c r="C129" s="1">
        <v>10423.05566</v>
      </c>
      <c r="D129" s="1">
        <v>79.715003969999998</v>
      </c>
      <c r="E129" s="1">
        <v>100.00000230000001</v>
      </c>
      <c r="F129" s="1">
        <v>0</v>
      </c>
      <c r="G129" s="1">
        <v>0</v>
      </c>
      <c r="H129" s="1">
        <v>0</v>
      </c>
      <c r="I129" s="1">
        <v>100</v>
      </c>
      <c r="J129" s="1">
        <v>0</v>
      </c>
      <c r="K129" s="1">
        <v>0</v>
      </c>
      <c r="L129" s="1">
        <v>0</v>
      </c>
      <c r="M129" s="1">
        <v>100</v>
      </c>
      <c r="N129" s="1">
        <v>0</v>
      </c>
      <c r="O129" s="1">
        <v>0</v>
      </c>
      <c r="P129" s="1">
        <v>0</v>
      </c>
      <c r="Q129" s="2">
        <f t="shared" si="0"/>
        <v>16</v>
      </c>
      <c r="R129" s="2">
        <f t="shared" si="1"/>
        <v>8308.7392331643096</v>
      </c>
      <c r="S129" s="2">
        <f t="shared" si="2"/>
        <v>2114.3164268356904</v>
      </c>
      <c r="T129" s="2">
        <f t="shared" si="3"/>
        <v>20.284996030000002</v>
      </c>
      <c r="U129" s="2">
        <f t="shared" si="4"/>
        <v>10424</v>
      </c>
      <c r="V129" s="2">
        <f t="shared" si="8"/>
        <v>100</v>
      </c>
      <c r="W129" s="1">
        <f t="shared" si="6"/>
        <v>80</v>
      </c>
      <c r="X129" s="1">
        <f t="shared" si="7"/>
        <v>20</v>
      </c>
    </row>
    <row r="130" spans="1:24">
      <c r="A130" s="1" t="s">
        <v>157</v>
      </c>
      <c r="B130" s="1" t="s">
        <v>33</v>
      </c>
      <c r="C130" s="1">
        <v>10708.98242</v>
      </c>
      <c r="D130" s="1">
        <v>74.061004639999993</v>
      </c>
      <c r="E130" s="1">
        <v>99.880591670000001</v>
      </c>
      <c r="F130" s="1">
        <v>0</v>
      </c>
      <c r="G130" s="1">
        <v>0.11940833250000001</v>
      </c>
      <c r="H130" s="1">
        <v>0</v>
      </c>
      <c r="I130" s="1">
        <v>99.817599299999998</v>
      </c>
      <c r="J130" s="1">
        <v>0</v>
      </c>
      <c r="K130" s="1">
        <v>0.18240069649999999</v>
      </c>
      <c r="L130" s="1">
        <v>0</v>
      </c>
      <c r="M130" s="1">
        <v>99.902650929999993</v>
      </c>
      <c r="N130" s="1">
        <v>0</v>
      </c>
      <c r="O130" s="1">
        <v>9.7349067900000003E-2</v>
      </c>
      <c r="P130" s="1">
        <v>0</v>
      </c>
      <c r="Q130" s="2">
        <f t="shared" si="0"/>
        <v>16</v>
      </c>
      <c r="R130" s="2">
        <f t="shared" si="1"/>
        <v>7931.1799669729835</v>
      </c>
      <c r="S130" s="2">
        <f t="shared" si="2"/>
        <v>2777.8024530270168</v>
      </c>
      <c r="T130" s="2">
        <f t="shared" si="3"/>
        <v>25.938995360000007</v>
      </c>
      <c r="U130" s="2">
        <f t="shared" si="4"/>
        <v>10709</v>
      </c>
      <c r="V130" s="2">
        <f t="shared" si="8"/>
        <v>99.880589999999998</v>
      </c>
      <c r="W130" s="1">
        <f t="shared" si="6"/>
        <v>74</v>
      </c>
      <c r="X130" s="1">
        <f t="shared" si="7"/>
        <v>26</v>
      </c>
    </row>
    <row r="131" spans="1:24">
      <c r="A131" s="1" t="s">
        <v>158</v>
      </c>
      <c r="B131" s="1" t="s">
        <v>36</v>
      </c>
      <c r="C131" s="1">
        <v>10847.9043</v>
      </c>
      <c r="D131" s="1">
        <v>82.540000919999997</v>
      </c>
      <c r="E131" s="1">
        <v>96.686811919999997</v>
      </c>
      <c r="F131" s="1">
        <v>0.46703865039999998</v>
      </c>
      <c r="G131" s="1">
        <v>1.2694287829999999</v>
      </c>
      <c r="H131" s="1">
        <v>1.5767206439999999</v>
      </c>
      <c r="I131" s="1">
        <v>90.304464370000005</v>
      </c>
      <c r="J131" s="1">
        <v>1.3853155079999999</v>
      </c>
      <c r="K131" s="1">
        <v>1.1151181269999999</v>
      </c>
      <c r="L131" s="1">
        <v>7.1951019909999996</v>
      </c>
      <c r="M131" s="1">
        <v>98.036891580000002</v>
      </c>
      <c r="N131" s="1">
        <v>0.27279203590000001</v>
      </c>
      <c r="O131" s="1">
        <v>1.3020733959999999</v>
      </c>
      <c r="P131" s="1">
        <v>0.38824299220000003</v>
      </c>
      <c r="Q131" s="2">
        <f t="shared" si="0"/>
        <v>16</v>
      </c>
      <c r="R131" s="2">
        <f t="shared" si="1"/>
        <v>8953.8603090207198</v>
      </c>
      <c r="S131" s="2">
        <f t="shared" si="2"/>
        <v>1894.0439909792804</v>
      </c>
      <c r="T131" s="2">
        <f t="shared" si="3"/>
        <v>17.459999080000003</v>
      </c>
      <c r="U131" s="2">
        <f t="shared" si="4"/>
        <v>10848</v>
      </c>
      <c r="V131" s="2">
        <f t="shared" si="8"/>
        <v>96.686809999999994</v>
      </c>
      <c r="W131" s="1">
        <f t="shared" si="6"/>
        <v>83</v>
      </c>
      <c r="X131" s="1">
        <f t="shared" si="7"/>
        <v>17</v>
      </c>
    </row>
    <row r="132" spans="1:24">
      <c r="A132" s="1" t="s">
        <v>159</v>
      </c>
      <c r="B132" s="1" t="s">
        <v>94</v>
      </c>
      <c r="C132" s="1">
        <v>11193.728520000001</v>
      </c>
      <c r="D132" s="1">
        <v>20.198999400000002</v>
      </c>
      <c r="E132" s="1">
        <v>40.95092717</v>
      </c>
      <c r="F132" s="1">
        <v>37.426962869999997</v>
      </c>
      <c r="G132" s="1">
        <v>13.537555190000001</v>
      </c>
      <c r="H132" s="1">
        <v>8.0845547619999998</v>
      </c>
      <c r="I132" s="1">
        <v>33.593628809999998</v>
      </c>
      <c r="J132" s="1">
        <v>42.164380680000001</v>
      </c>
      <c r="K132" s="1">
        <v>14.111096160000001</v>
      </c>
      <c r="L132" s="1">
        <v>10.13089435</v>
      </c>
      <c r="M132" s="1">
        <v>70.017704449999997</v>
      </c>
      <c r="N132" s="1">
        <v>18.710660919999999</v>
      </c>
      <c r="O132" s="1">
        <v>11.27163464</v>
      </c>
      <c r="P132" s="1">
        <v>0</v>
      </c>
      <c r="Q132" s="2">
        <f t="shared" si="0"/>
        <v>16</v>
      </c>
      <c r="R132" s="2">
        <f t="shared" si="1"/>
        <v>2261.0211565924292</v>
      </c>
      <c r="S132" s="2">
        <f t="shared" si="2"/>
        <v>8932.7073634075714</v>
      </c>
      <c r="T132" s="2">
        <f t="shared" si="3"/>
        <v>79.801000599999995</v>
      </c>
      <c r="U132" s="2">
        <f t="shared" si="4"/>
        <v>11194</v>
      </c>
      <c r="V132" s="2">
        <f t="shared" si="8"/>
        <v>40.95093</v>
      </c>
      <c r="W132" s="1">
        <f t="shared" si="6"/>
        <v>20</v>
      </c>
      <c r="X132" s="1">
        <f t="shared" si="7"/>
        <v>80</v>
      </c>
    </row>
    <row r="133" spans="1:24">
      <c r="A133" s="1" t="s">
        <v>160</v>
      </c>
      <c r="B133" s="1" t="s">
        <v>36</v>
      </c>
      <c r="C133" s="1">
        <v>11326.61621</v>
      </c>
      <c r="D133" s="1">
        <v>77.194000239999994</v>
      </c>
      <c r="E133" s="1">
        <v>97.002696159999999</v>
      </c>
      <c r="F133" s="1">
        <v>1.471384542</v>
      </c>
      <c r="G133" s="1">
        <v>1.252811506</v>
      </c>
      <c r="H133" s="1">
        <v>0.27310779629999998</v>
      </c>
      <c r="I133" s="1">
        <v>94.386651139999998</v>
      </c>
      <c r="J133" s="1">
        <v>2.591752445</v>
      </c>
      <c r="K133" s="1">
        <v>1.9059729350000001</v>
      </c>
      <c r="L133" s="1">
        <v>1.115623477</v>
      </c>
      <c r="M133" s="1">
        <v>97.775576639999997</v>
      </c>
      <c r="N133" s="1">
        <v>1.1403859000000001</v>
      </c>
      <c r="O133" s="1">
        <v>1.059840374</v>
      </c>
      <c r="P133" s="1">
        <v>2.4197084109999999E-2</v>
      </c>
      <c r="Q133" s="2">
        <f t="shared" si="0"/>
        <v>16</v>
      </c>
      <c r="R133" s="2">
        <f t="shared" si="1"/>
        <v>8743.4681443312784</v>
      </c>
      <c r="S133" s="2">
        <f t="shared" si="2"/>
        <v>2583.1480656687218</v>
      </c>
      <c r="T133" s="2">
        <f t="shared" si="3"/>
        <v>22.805999760000006</v>
      </c>
      <c r="U133" s="2">
        <f t="shared" si="4"/>
        <v>11327</v>
      </c>
      <c r="V133" s="2">
        <f t="shared" si="8"/>
        <v>97.002700000000004</v>
      </c>
      <c r="W133" s="1">
        <f t="shared" si="6"/>
        <v>77</v>
      </c>
      <c r="X133" s="1">
        <f t="shared" si="7"/>
        <v>23</v>
      </c>
    </row>
    <row r="134" spans="1:24">
      <c r="A134" s="1" t="s">
        <v>161</v>
      </c>
      <c r="B134" s="1" t="s">
        <v>56</v>
      </c>
      <c r="C134" s="1">
        <v>11402.5332</v>
      </c>
      <c r="D134" s="1">
        <v>57.087997440000002</v>
      </c>
      <c r="E134" s="1">
        <v>66.695308400000002</v>
      </c>
      <c r="F134" s="1">
        <v>9.8145436519999993</v>
      </c>
      <c r="G134" s="1">
        <v>23.490147950000001</v>
      </c>
      <c r="H134" s="1">
        <v>0</v>
      </c>
      <c r="I134" s="1">
        <v>42.845700100000002</v>
      </c>
      <c r="J134" s="1">
        <v>13.25598695</v>
      </c>
      <c r="K134" s="1">
        <v>43.898312949999998</v>
      </c>
      <c r="L134" s="1">
        <v>0</v>
      </c>
      <c r="M134" s="1">
        <v>84.622621289999998</v>
      </c>
      <c r="N134" s="1">
        <v>7.2276738790000001</v>
      </c>
      <c r="O134" s="1">
        <v>8.1497048349999996</v>
      </c>
      <c r="P134" s="1">
        <v>0</v>
      </c>
      <c r="Q134" s="2">
        <f t="shared" si="0"/>
        <v>16</v>
      </c>
      <c r="R134" s="2">
        <f t="shared" si="1"/>
        <v>6509.4778613111503</v>
      </c>
      <c r="S134" s="2">
        <f t="shared" si="2"/>
        <v>4893.0553386888496</v>
      </c>
      <c r="T134" s="2">
        <f t="shared" si="3"/>
        <v>42.912002559999998</v>
      </c>
      <c r="U134" s="2">
        <f t="shared" si="4"/>
        <v>11403</v>
      </c>
      <c r="V134" s="2">
        <f t="shared" si="8"/>
        <v>66.695310000000006</v>
      </c>
      <c r="W134" s="1">
        <f t="shared" si="6"/>
        <v>57</v>
      </c>
      <c r="X134" s="1">
        <f t="shared" si="7"/>
        <v>43</v>
      </c>
    </row>
    <row r="135" spans="1:24">
      <c r="A135" s="1" t="s">
        <v>162</v>
      </c>
      <c r="B135" s="1" t="s">
        <v>33</v>
      </c>
      <c r="C135" s="1">
        <v>11589.61621</v>
      </c>
      <c r="D135" s="1">
        <v>98.078994750000007</v>
      </c>
      <c r="E135" s="1">
        <v>99.999996449999998</v>
      </c>
      <c r="F135" s="1">
        <v>0</v>
      </c>
      <c r="G135" s="1">
        <v>3.5547967910000002E-6</v>
      </c>
      <c r="H135" s="1">
        <v>0</v>
      </c>
      <c r="I135" s="1">
        <v>100</v>
      </c>
      <c r="J135" s="1">
        <v>0</v>
      </c>
      <c r="K135" s="1">
        <v>0</v>
      </c>
      <c r="L135" s="1">
        <v>0</v>
      </c>
      <c r="M135" s="1">
        <v>100</v>
      </c>
      <c r="N135" s="1">
        <v>0</v>
      </c>
      <c r="O135" s="1">
        <v>0</v>
      </c>
      <c r="P135" s="1">
        <v>0</v>
      </c>
      <c r="Q135" s="2">
        <f t="shared" si="0"/>
        <v>16</v>
      </c>
      <c r="R135" s="2">
        <f t="shared" si="1"/>
        <v>11366.97907415105</v>
      </c>
      <c r="S135" s="2">
        <f t="shared" si="2"/>
        <v>222.63713584895049</v>
      </c>
      <c r="T135" s="2">
        <f t="shared" si="3"/>
        <v>1.9210052499999932</v>
      </c>
      <c r="U135" s="2">
        <f t="shared" si="4"/>
        <v>11590</v>
      </c>
      <c r="V135" s="2">
        <f t="shared" si="8"/>
        <v>100</v>
      </c>
      <c r="W135" s="1">
        <f t="shared" si="6"/>
        <v>98</v>
      </c>
      <c r="X135" s="1">
        <f t="shared" si="7"/>
        <v>2</v>
      </c>
    </row>
    <row r="136" spans="1:24">
      <c r="A136" s="1" t="s">
        <v>163</v>
      </c>
      <c r="B136" s="1" t="s">
        <v>56</v>
      </c>
      <c r="C136" s="1">
        <v>11673.0293</v>
      </c>
      <c r="D136" s="1">
        <v>70.123001099999996</v>
      </c>
      <c r="E136" s="1">
        <v>93.390071629999994</v>
      </c>
      <c r="F136" s="1">
        <v>0.13659052960000001</v>
      </c>
      <c r="G136" s="1">
        <v>1.575010843</v>
      </c>
      <c r="H136" s="1">
        <v>4.8983269969999998</v>
      </c>
      <c r="I136" s="1">
        <v>79.936642829999997</v>
      </c>
      <c r="J136" s="1">
        <v>0.24473640820000001</v>
      </c>
      <c r="K136" s="1">
        <v>3.9541336930000002</v>
      </c>
      <c r="L136" s="1">
        <v>15.864487069999999</v>
      </c>
      <c r="M136" s="1">
        <v>99.122118319999998</v>
      </c>
      <c r="N136" s="1">
        <v>9.0513289469999994E-2</v>
      </c>
      <c r="O136" s="1">
        <v>0.56134538079999996</v>
      </c>
      <c r="P136" s="1">
        <v>0.22602301120000001</v>
      </c>
      <c r="Q136" s="2">
        <f t="shared" si="0"/>
        <v>16</v>
      </c>
      <c r="R136" s="2">
        <f t="shared" si="1"/>
        <v>8185.4784644423216</v>
      </c>
      <c r="S136" s="2">
        <f t="shared" si="2"/>
        <v>3487.5508355576785</v>
      </c>
      <c r="T136" s="2">
        <f t="shared" si="3"/>
        <v>29.876998900000004</v>
      </c>
      <c r="U136" s="2">
        <f t="shared" si="4"/>
        <v>11674</v>
      </c>
      <c r="V136" s="2">
        <f t="shared" si="8"/>
        <v>93.390069999999994</v>
      </c>
      <c r="W136" s="1">
        <f t="shared" si="6"/>
        <v>70</v>
      </c>
      <c r="X136" s="1">
        <f t="shared" si="7"/>
        <v>30</v>
      </c>
    </row>
    <row r="137" spans="1:24">
      <c r="A137" s="1" t="s">
        <v>164</v>
      </c>
      <c r="B137" s="1" t="s">
        <v>56</v>
      </c>
      <c r="C137" s="1">
        <v>11818.61816</v>
      </c>
      <c r="D137" s="1">
        <v>69.568000789999999</v>
      </c>
      <c r="E137" s="1">
        <v>97.54330899</v>
      </c>
      <c r="F137" s="1">
        <v>1.63135067</v>
      </c>
      <c r="G137" s="1">
        <v>0.82534033780000005</v>
      </c>
      <c r="H137" s="1">
        <v>0</v>
      </c>
      <c r="I137" s="1">
        <v>93.936231930000005</v>
      </c>
      <c r="J137" s="1">
        <v>3.3516873569999999</v>
      </c>
      <c r="K137" s="1">
        <v>2.71208071</v>
      </c>
      <c r="L137" s="1">
        <v>0</v>
      </c>
      <c r="M137" s="1">
        <v>99.121197629999998</v>
      </c>
      <c r="N137" s="1">
        <v>0.87880236840000003</v>
      </c>
      <c r="O137" s="1">
        <v>0</v>
      </c>
      <c r="P137" s="1">
        <v>0</v>
      </c>
      <c r="Q137" s="2">
        <f t="shared" si="0"/>
        <v>16</v>
      </c>
      <c r="R137" s="2">
        <f t="shared" si="1"/>
        <v>8221.9763749158828</v>
      </c>
      <c r="S137" s="2">
        <f t="shared" si="2"/>
        <v>3596.6417850841171</v>
      </c>
      <c r="T137" s="2">
        <f t="shared" si="3"/>
        <v>30.431999210000001</v>
      </c>
      <c r="U137" s="2">
        <f t="shared" si="4"/>
        <v>11819</v>
      </c>
      <c r="V137" s="2">
        <f t="shared" si="8"/>
        <v>97.543310000000005</v>
      </c>
      <c r="W137" s="1">
        <f t="shared" si="6"/>
        <v>70</v>
      </c>
      <c r="X137" s="1">
        <f t="shared" si="7"/>
        <v>30</v>
      </c>
    </row>
    <row r="138" spans="1:24">
      <c r="A138" s="1" t="s">
        <v>165</v>
      </c>
      <c r="B138" s="1" t="s">
        <v>94</v>
      </c>
      <c r="C138" s="1">
        <v>11890.78125</v>
      </c>
      <c r="D138" s="1">
        <v>13.708000180000001</v>
      </c>
      <c r="E138" s="1">
        <v>62.207122249999998</v>
      </c>
      <c r="F138" s="1">
        <v>19.439693139999999</v>
      </c>
      <c r="G138" s="1">
        <v>14.758259689999999</v>
      </c>
      <c r="H138" s="1">
        <v>3.5949249129999998</v>
      </c>
      <c r="I138" s="1">
        <v>57.685765269999997</v>
      </c>
      <c r="J138" s="1">
        <v>21.251482129999999</v>
      </c>
      <c r="K138" s="1">
        <v>16.896752379999999</v>
      </c>
      <c r="L138" s="1">
        <v>4.1660002189999998</v>
      </c>
      <c r="M138" s="1">
        <v>90.669110860000004</v>
      </c>
      <c r="N138" s="1">
        <v>8.0344628690000004</v>
      </c>
      <c r="O138" s="1">
        <v>1.2964262689999999</v>
      </c>
      <c r="P138" s="1">
        <v>0</v>
      </c>
      <c r="Q138" s="2">
        <f t="shared" si="0"/>
        <v>16</v>
      </c>
      <c r="R138" s="2">
        <f t="shared" si="1"/>
        <v>1629.9883151534063</v>
      </c>
      <c r="S138" s="2">
        <f t="shared" si="2"/>
        <v>10260.792934846593</v>
      </c>
      <c r="T138" s="2">
        <f t="shared" si="3"/>
        <v>86.291999820000001</v>
      </c>
      <c r="U138" s="2">
        <f t="shared" si="4"/>
        <v>11891</v>
      </c>
      <c r="V138" s="2">
        <f t="shared" si="8"/>
        <v>62.207120000000003</v>
      </c>
      <c r="W138" s="1">
        <f t="shared" si="6"/>
        <v>14</v>
      </c>
      <c r="X138" s="1">
        <f t="shared" si="7"/>
        <v>86</v>
      </c>
    </row>
    <row r="139" spans="1:24">
      <c r="A139" s="1" t="s">
        <v>166</v>
      </c>
      <c r="B139" s="1" t="s">
        <v>56</v>
      </c>
      <c r="C139" s="1">
        <v>12123.19824</v>
      </c>
      <c r="D139" s="1">
        <v>48.414997100000001</v>
      </c>
      <c r="E139" s="1">
        <v>65.414122989999996</v>
      </c>
      <c r="F139" s="1">
        <v>9.317535586</v>
      </c>
      <c r="G139" s="1">
        <v>21.97254088</v>
      </c>
      <c r="H139" s="1">
        <v>3.2958005469999998</v>
      </c>
      <c r="I139" s="1">
        <v>58.052267989999997</v>
      </c>
      <c r="J139" s="1">
        <v>12.705205039999999</v>
      </c>
      <c r="K139" s="1">
        <v>23.977968329999999</v>
      </c>
      <c r="L139" s="1">
        <v>5.2645586340000001</v>
      </c>
      <c r="M139" s="1">
        <v>73.258000039999999</v>
      </c>
      <c r="N139" s="1">
        <v>5.7080563529999999</v>
      </c>
      <c r="O139" s="1">
        <v>19.835806810000001</v>
      </c>
      <c r="P139" s="1">
        <v>1.1981367940000001</v>
      </c>
      <c r="Q139" s="2">
        <f t="shared" si="0"/>
        <v>16</v>
      </c>
      <c r="R139" s="2">
        <f t="shared" si="1"/>
        <v>5869.4460763232519</v>
      </c>
      <c r="S139" s="2">
        <f t="shared" si="2"/>
        <v>6253.7521636767478</v>
      </c>
      <c r="T139" s="2">
        <f t="shared" si="3"/>
        <v>51.585002899999999</v>
      </c>
      <c r="U139" s="2">
        <f t="shared" si="4"/>
        <v>12124</v>
      </c>
      <c r="V139" s="2">
        <f t="shared" si="8"/>
        <v>65.414119999999997</v>
      </c>
      <c r="W139" s="1">
        <f t="shared" si="6"/>
        <v>48</v>
      </c>
      <c r="X139" s="1">
        <f t="shared" si="7"/>
        <v>52</v>
      </c>
    </row>
    <row r="140" spans="1:24">
      <c r="A140" s="1" t="s">
        <v>167</v>
      </c>
      <c r="B140" s="1" t="s">
        <v>94</v>
      </c>
      <c r="C140" s="1">
        <v>12952.208979999999</v>
      </c>
      <c r="D140" s="1">
        <v>17.432001110000002</v>
      </c>
      <c r="E140" s="1">
        <v>60.41450115</v>
      </c>
      <c r="F140" s="1">
        <v>22.3207193</v>
      </c>
      <c r="G140" s="1">
        <v>13.15480415</v>
      </c>
      <c r="H140" s="1">
        <v>4.1099754009999998</v>
      </c>
      <c r="I140" s="1">
        <v>55.642468229999999</v>
      </c>
      <c r="J140" s="1">
        <v>25.08014133</v>
      </c>
      <c r="K140" s="1">
        <v>14.778867719999999</v>
      </c>
      <c r="L140" s="1">
        <v>4.4985227139999999</v>
      </c>
      <c r="M140" s="1">
        <v>83.017599300000001</v>
      </c>
      <c r="N140" s="1">
        <v>9.2505062509999991</v>
      </c>
      <c r="O140" s="1">
        <v>5.4623030569999997</v>
      </c>
      <c r="P140" s="1">
        <v>2.2695913939999999</v>
      </c>
      <c r="Q140" s="2">
        <f t="shared" si="0"/>
        <v>16</v>
      </c>
      <c r="R140" s="2">
        <f t="shared" si="1"/>
        <v>2257.8292131631197</v>
      </c>
      <c r="S140" s="2">
        <f t="shared" si="2"/>
        <v>10694.379766836879</v>
      </c>
      <c r="T140" s="2">
        <f t="shared" si="3"/>
        <v>82.567998889999998</v>
      </c>
      <c r="U140" s="2">
        <f t="shared" si="4"/>
        <v>12953</v>
      </c>
      <c r="V140" s="2">
        <f t="shared" si="8"/>
        <v>60.414499999999997</v>
      </c>
      <c r="W140" s="1">
        <f t="shared" si="6"/>
        <v>17</v>
      </c>
      <c r="X140" s="1">
        <f t="shared" si="7"/>
        <v>83</v>
      </c>
    </row>
    <row r="141" spans="1:24">
      <c r="A141" s="1" t="s">
        <v>168</v>
      </c>
      <c r="B141" s="1" t="s">
        <v>94</v>
      </c>
      <c r="C141" s="1">
        <v>13132.79199</v>
      </c>
      <c r="D141" s="1">
        <v>36.875</v>
      </c>
      <c r="E141" s="1">
        <v>63.961788740000003</v>
      </c>
      <c r="F141" s="1">
        <v>21.281591500000001</v>
      </c>
      <c r="G141" s="1">
        <v>6.2961194059999999</v>
      </c>
      <c r="H141" s="1">
        <v>8.4605003540000006</v>
      </c>
      <c r="I141" s="1">
        <v>50.74817899</v>
      </c>
      <c r="J141" s="1">
        <v>26.14432944</v>
      </c>
      <c r="K141" s="1">
        <v>9.7047191430000002</v>
      </c>
      <c r="L141" s="1">
        <v>13.402772430000001</v>
      </c>
      <c r="M141" s="1">
        <v>86.581690069999993</v>
      </c>
      <c r="N141" s="1">
        <v>12.957241529999999</v>
      </c>
      <c r="O141" s="1">
        <v>0.46106839799999999</v>
      </c>
      <c r="P141" s="1">
        <v>0</v>
      </c>
      <c r="Q141" s="2">
        <f t="shared" si="0"/>
        <v>16</v>
      </c>
      <c r="R141" s="2">
        <f t="shared" si="1"/>
        <v>4842.7170463125003</v>
      </c>
      <c r="S141" s="2">
        <f t="shared" si="2"/>
        <v>8290.0749436874994</v>
      </c>
      <c r="T141" s="2">
        <f t="shared" si="3"/>
        <v>63.125</v>
      </c>
      <c r="U141" s="2">
        <f t="shared" si="4"/>
        <v>13133</v>
      </c>
      <c r="V141" s="2">
        <f t="shared" si="8"/>
        <v>63.961790000000001</v>
      </c>
      <c r="W141" s="1">
        <f t="shared" si="6"/>
        <v>37</v>
      </c>
      <c r="X141" s="1">
        <f t="shared" si="7"/>
        <v>63</v>
      </c>
    </row>
    <row r="142" spans="1:24">
      <c r="A142" s="1" t="s">
        <v>169</v>
      </c>
      <c r="B142" s="1" t="s">
        <v>56</v>
      </c>
      <c r="C142" s="1">
        <v>14862.92676</v>
      </c>
      <c r="D142" s="1">
        <v>32.242000580000003</v>
      </c>
      <c r="E142" s="1">
        <v>62.666457610000002</v>
      </c>
      <c r="F142" s="1">
        <v>14.1975397</v>
      </c>
      <c r="G142" s="1">
        <v>16.277855450000001</v>
      </c>
      <c r="H142" s="1">
        <v>6.8581472420000003</v>
      </c>
      <c r="I142" s="1">
        <v>48.282428850000002</v>
      </c>
      <c r="J142" s="1">
        <v>18.590984670000001</v>
      </c>
      <c r="K142" s="1">
        <v>23.013646550000001</v>
      </c>
      <c r="L142" s="1">
        <v>10.112939920000001</v>
      </c>
      <c r="M142" s="1">
        <v>92.89512895</v>
      </c>
      <c r="N142" s="1">
        <v>4.9645177570000003</v>
      </c>
      <c r="O142" s="1">
        <v>2.1222986740000001</v>
      </c>
      <c r="P142" s="1">
        <v>1.805461538E-2</v>
      </c>
      <c r="Q142" s="2">
        <f t="shared" si="0"/>
        <v>16</v>
      </c>
      <c r="R142" s="2">
        <f t="shared" si="1"/>
        <v>4792.1049321641758</v>
      </c>
      <c r="S142" s="2">
        <f t="shared" si="2"/>
        <v>10070.821827835825</v>
      </c>
      <c r="T142" s="2">
        <f t="shared" si="3"/>
        <v>67.757999420000004</v>
      </c>
      <c r="U142" s="2">
        <f t="shared" si="4"/>
        <v>14863</v>
      </c>
      <c r="V142" s="2">
        <f t="shared" si="8"/>
        <v>62.666460000000001</v>
      </c>
      <c r="W142" s="1">
        <f t="shared" si="6"/>
        <v>32</v>
      </c>
      <c r="X142" s="1">
        <f t="shared" si="7"/>
        <v>68</v>
      </c>
    </row>
    <row r="143" spans="1:24">
      <c r="A143" s="1" t="s">
        <v>170</v>
      </c>
      <c r="B143" s="1" t="s">
        <v>94</v>
      </c>
      <c r="C143" s="1">
        <v>15893.21875</v>
      </c>
      <c r="D143" s="1">
        <v>46.140998840000002</v>
      </c>
      <c r="E143" s="1">
        <v>56.476973389999998</v>
      </c>
      <c r="F143" s="1">
        <v>27.704199559999999</v>
      </c>
      <c r="G143" s="1">
        <v>13.41704303</v>
      </c>
      <c r="H143" s="1">
        <v>2.4017840210000001</v>
      </c>
      <c r="I143" s="1">
        <v>37.075862819999998</v>
      </c>
      <c r="J143" s="1">
        <v>36.643249580000003</v>
      </c>
      <c r="K143" s="1">
        <v>21.821495460000001</v>
      </c>
      <c r="L143" s="1">
        <v>4.4593921429999996</v>
      </c>
      <c r="M143" s="1">
        <v>79.123305740000006</v>
      </c>
      <c r="N143" s="1">
        <v>17.269915560000001</v>
      </c>
      <c r="O143" s="1">
        <v>3.6067787029999998</v>
      </c>
      <c r="P143" s="1">
        <v>0</v>
      </c>
      <c r="Q143" s="2">
        <f t="shared" si="0"/>
        <v>16</v>
      </c>
      <c r="R143" s="2">
        <f t="shared" si="1"/>
        <v>7333.2898790761628</v>
      </c>
      <c r="S143" s="2">
        <f t="shared" si="2"/>
        <v>8559.9288709238372</v>
      </c>
      <c r="T143" s="2">
        <f t="shared" si="3"/>
        <v>53.859001159999998</v>
      </c>
      <c r="U143" s="2">
        <f t="shared" si="4"/>
        <v>15894</v>
      </c>
      <c r="V143" s="2">
        <f t="shared" si="8"/>
        <v>56.476970000000001</v>
      </c>
      <c r="W143" s="1">
        <f t="shared" si="6"/>
        <v>46</v>
      </c>
      <c r="X143" s="1">
        <f t="shared" si="7"/>
        <v>54</v>
      </c>
    </row>
    <row r="144" spans="1:24">
      <c r="A144" s="1" t="s">
        <v>171</v>
      </c>
      <c r="B144" s="1" t="s">
        <v>94</v>
      </c>
      <c r="C144" s="1">
        <v>16425.859380000002</v>
      </c>
      <c r="D144" s="1">
        <v>23.520000459999999</v>
      </c>
      <c r="E144" s="1">
        <v>46.187534790000001</v>
      </c>
      <c r="F144" s="1">
        <v>14.74028929</v>
      </c>
      <c r="G144" s="1">
        <v>31.562457139999999</v>
      </c>
      <c r="H144" s="1">
        <v>7.5097187840000004</v>
      </c>
      <c r="I144" s="1">
        <v>37.575215249999999</v>
      </c>
      <c r="J144" s="1">
        <v>14.35396111</v>
      </c>
      <c r="K144" s="1">
        <v>38.524967609999997</v>
      </c>
      <c r="L144" s="1">
        <v>9.5458560269999992</v>
      </c>
      <c r="M144" s="1">
        <v>74.192223089999999</v>
      </c>
      <c r="N144" s="1">
        <v>15.99651381</v>
      </c>
      <c r="O144" s="1">
        <v>8.9224527210000009</v>
      </c>
      <c r="P144" s="1">
        <v>0.88881038430000003</v>
      </c>
      <c r="Q144" s="2">
        <f t="shared" si="0"/>
        <v>16</v>
      </c>
      <c r="R144" s="2">
        <f t="shared" si="1"/>
        <v>3863.3622017349535</v>
      </c>
      <c r="S144" s="2">
        <f t="shared" si="2"/>
        <v>12562.497178265048</v>
      </c>
      <c r="T144" s="2">
        <f t="shared" si="3"/>
        <v>76.479999539999994</v>
      </c>
      <c r="U144" s="2">
        <f t="shared" si="4"/>
        <v>16426</v>
      </c>
      <c r="V144" s="2">
        <f t="shared" si="8"/>
        <v>46.187530000000002</v>
      </c>
      <c r="W144" s="1">
        <f t="shared" si="6"/>
        <v>24</v>
      </c>
      <c r="X144" s="1">
        <f t="shared" si="7"/>
        <v>76</v>
      </c>
    </row>
    <row r="145" spans="1:24">
      <c r="A145" s="1" t="s">
        <v>172</v>
      </c>
      <c r="B145" s="1" t="s">
        <v>56</v>
      </c>
      <c r="C145" s="1">
        <v>16718.970700000002</v>
      </c>
      <c r="D145" s="1">
        <v>24.23200035</v>
      </c>
      <c r="E145" s="1">
        <v>71.219884969999995</v>
      </c>
      <c r="F145" s="1">
        <v>13.90222204</v>
      </c>
      <c r="G145" s="1">
        <v>5.6772185579999999</v>
      </c>
      <c r="H145" s="1">
        <v>9.2006744339999997</v>
      </c>
      <c r="I145" s="1">
        <v>65.067155830000004</v>
      </c>
      <c r="J145" s="1">
        <v>15.51772278</v>
      </c>
      <c r="K145" s="1">
        <v>7.4928993070000001</v>
      </c>
      <c r="L145" s="1">
        <v>11.92222209</v>
      </c>
      <c r="M145" s="1">
        <v>90.458077169999996</v>
      </c>
      <c r="N145" s="1">
        <v>8.8509147200000005</v>
      </c>
      <c r="O145" s="1">
        <v>0</v>
      </c>
      <c r="P145" s="1">
        <v>0.69100811439999998</v>
      </c>
      <c r="Q145" s="2">
        <f t="shared" si="0"/>
        <v>16</v>
      </c>
      <c r="R145" s="2">
        <f t="shared" si="1"/>
        <v>4051.3410385403981</v>
      </c>
      <c r="S145" s="2">
        <f t="shared" si="2"/>
        <v>12667.629661459603</v>
      </c>
      <c r="T145" s="2">
        <f t="shared" si="3"/>
        <v>75.767999650000007</v>
      </c>
      <c r="U145" s="2">
        <f t="shared" si="4"/>
        <v>16719</v>
      </c>
      <c r="V145" s="2">
        <f t="shared" si="8"/>
        <v>71.219880000000003</v>
      </c>
      <c r="W145" s="1">
        <f t="shared" si="6"/>
        <v>24</v>
      </c>
      <c r="X145" s="1">
        <f t="shared" si="7"/>
        <v>76</v>
      </c>
    </row>
    <row r="146" spans="1:24">
      <c r="A146" s="1" t="s">
        <v>173</v>
      </c>
      <c r="B146" s="1" t="s">
        <v>56</v>
      </c>
      <c r="C146" s="1">
        <v>16743.929690000001</v>
      </c>
      <c r="D146" s="1">
        <v>48.122001650000001</v>
      </c>
      <c r="E146" s="1">
        <v>84.905237790000001</v>
      </c>
      <c r="F146" s="1">
        <v>2.3872175090000001</v>
      </c>
      <c r="G146" s="1">
        <v>12.60781566</v>
      </c>
      <c r="H146" s="1">
        <v>9.9729040419999998E-2</v>
      </c>
      <c r="I146" s="1">
        <v>75.242928199999994</v>
      </c>
      <c r="J146" s="1">
        <v>4.052382433</v>
      </c>
      <c r="K146" s="1">
        <v>20.512451739999999</v>
      </c>
      <c r="L146" s="1">
        <v>0.1922376314</v>
      </c>
      <c r="M146" s="1">
        <v>95.321700939999999</v>
      </c>
      <c r="N146" s="1">
        <v>0.59208365669999996</v>
      </c>
      <c r="O146" s="1">
        <v>4.0862154019999997</v>
      </c>
      <c r="P146" s="1">
        <v>0</v>
      </c>
      <c r="Q146" s="2">
        <f t="shared" si="0"/>
        <v>16</v>
      </c>
      <c r="R146" s="2">
        <f t="shared" si="1"/>
        <v>8057.5141216966404</v>
      </c>
      <c r="S146" s="2">
        <f t="shared" si="2"/>
        <v>8686.4155683033605</v>
      </c>
      <c r="T146" s="2">
        <f t="shared" si="3"/>
        <v>51.877998349999999</v>
      </c>
      <c r="U146" s="2">
        <f t="shared" si="4"/>
        <v>16744</v>
      </c>
      <c r="V146" s="2">
        <f t="shared" si="8"/>
        <v>84.905240000000006</v>
      </c>
      <c r="W146" s="1">
        <f t="shared" si="6"/>
        <v>48</v>
      </c>
      <c r="X146" s="1">
        <f t="shared" si="7"/>
        <v>52</v>
      </c>
    </row>
    <row r="147" spans="1:24">
      <c r="A147" s="1" t="s">
        <v>174</v>
      </c>
      <c r="B147" s="1" t="s">
        <v>33</v>
      </c>
      <c r="C147" s="1">
        <v>17134.873049999998</v>
      </c>
      <c r="D147" s="1">
        <v>92.236000059999995</v>
      </c>
      <c r="E147" s="1">
        <v>99.999999290000005</v>
      </c>
      <c r="F147" s="1">
        <v>0</v>
      </c>
      <c r="G147" s="1">
        <v>7.1240862099999999E-7</v>
      </c>
      <c r="H147" s="1">
        <v>0</v>
      </c>
      <c r="I147" s="1">
        <v>100</v>
      </c>
      <c r="J147" s="1">
        <v>0</v>
      </c>
      <c r="K147" s="1">
        <v>0</v>
      </c>
      <c r="L147" s="1">
        <v>0</v>
      </c>
      <c r="M147" s="1">
        <v>100</v>
      </c>
      <c r="N147" s="1">
        <v>0</v>
      </c>
      <c r="O147" s="1">
        <v>0</v>
      </c>
      <c r="P147" s="1">
        <v>0</v>
      </c>
      <c r="Q147" s="2">
        <f t="shared" si="0"/>
        <v>16</v>
      </c>
      <c r="R147" s="2">
        <f t="shared" si="1"/>
        <v>15804.521516678922</v>
      </c>
      <c r="S147" s="2">
        <f t="shared" si="2"/>
        <v>1330.3515333210762</v>
      </c>
      <c r="T147" s="2">
        <f t="shared" si="3"/>
        <v>7.763999940000005</v>
      </c>
      <c r="U147" s="2">
        <f t="shared" si="4"/>
        <v>17135</v>
      </c>
      <c r="V147" s="2">
        <f t="shared" si="8"/>
        <v>100</v>
      </c>
      <c r="W147" s="1">
        <f t="shared" si="6"/>
        <v>92</v>
      </c>
      <c r="X147" s="1">
        <f t="shared" si="7"/>
        <v>8</v>
      </c>
    </row>
    <row r="148" spans="1:24">
      <c r="A148" s="1" t="s">
        <v>175</v>
      </c>
      <c r="B148" s="1" t="s">
        <v>94</v>
      </c>
      <c r="C148" s="1">
        <v>17500.65625</v>
      </c>
      <c r="D148" s="1">
        <v>55.475002289999999</v>
      </c>
      <c r="E148" s="1">
        <v>93.925857179999994</v>
      </c>
      <c r="F148" s="1">
        <v>5.8737307679999997</v>
      </c>
      <c r="G148" s="1">
        <v>0.20041205419999999</v>
      </c>
      <c r="H148" s="1">
        <v>0</v>
      </c>
      <c r="I148" s="1">
        <v>92.082745000000003</v>
      </c>
      <c r="J148" s="1">
        <v>7.9172549999999999</v>
      </c>
      <c r="K148" s="1">
        <v>0</v>
      </c>
      <c r="L148" s="1">
        <v>0</v>
      </c>
      <c r="M148" s="1">
        <v>95.405164360000001</v>
      </c>
      <c r="N148" s="1">
        <v>4.2335701170000002</v>
      </c>
      <c r="O148" s="1">
        <v>0.36126552499999998</v>
      </c>
      <c r="P148" s="1">
        <v>0</v>
      </c>
      <c r="Q148" s="2">
        <f t="shared" si="0"/>
        <v>16</v>
      </c>
      <c r="R148" s="2">
        <f t="shared" si="1"/>
        <v>9708.4894554525272</v>
      </c>
      <c r="S148" s="2">
        <f t="shared" si="2"/>
        <v>7792.1667945474728</v>
      </c>
      <c r="T148" s="2">
        <f t="shared" si="3"/>
        <v>44.524997710000001</v>
      </c>
      <c r="U148" s="2">
        <f t="shared" si="4"/>
        <v>17501</v>
      </c>
      <c r="V148" s="2">
        <f t="shared" si="8"/>
        <v>93.92586</v>
      </c>
      <c r="W148" s="1">
        <f t="shared" si="6"/>
        <v>55</v>
      </c>
      <c r="X148" s="1">
        <f t="shared" si="7"/>
        <v>45</v>
      </c>
    </row>
    <row r="149" spans="1:24">
      <c r="A149" s="1" t="s">
        <v>176</v>
      </c>
      <c r="B149" s="1" t="s">
        <v>36</v>
      </c>
      <c r="C149" s="1">
        <v>17643.060549999998</v>
      </c>
      <c r="D149" s="1">
        <v>64.166000370000006</v>
      </c>
      <c r="E149" s="1">
        <v>95.359763560000005</v>
      </c>
      <c r="F149" s="1">
        <v>3.451463449E-3</v>
      </c>
      <c r="G149" s="1">
        <v>2.6044853890000002</v>
      </c>
      <c r="H149" s="1">
        <v>2.032299589</v>
      </c>
      <c r="I149" s="1">
        <v>87.050744949999995</v>
      </c>
      <c r="J149" s="1">
        <v>9.6318110219999996E-3</v>
      </c>
      <c r="K149" s="1">
        <v>7.2681954900000001</v>
      </c>
      <c r="L149" s="1">
        <v>5.6714277470000001</v>
      </c>
      <c r="M149" s="1">
        <v>100</v>
      </c>
      <c r="N149" s="1">
        <v>0</v>
      </c>
      <c r="O149" s="1">
        <v>0</v>
      </c>
      <c r="P149" s="1">
        <v>0</v>
      </c>
      <c r="Q149" s="2">
        <f t="shared" si="0"/>
        <v>16</v>
      </c>
      <c r="R149" s="2">
        <f t="shared" si="1"/>
        <v>11320.846297792325</v>
      </c>
      <c r="S149" s="2">
        <f t="shared" si="2"/>
        <v>6322.2142522076738</v>
      </c>
      <c r="T149" s="2">
        <f t="shared" si="3"/>
        <v>35.833999629999994</v>
      </c>
      <c r="U149" s="2">
        <f t="shared" si="4"/>
        <v>17644</v>
      </c>
      <c r="V149" s="2">
        <f t="shared" si="8"/>
        <v>95.359759999999994</v>
      </c>
      <c r="W149" s="1">
        <f t="shared" si="6"/>
        <v>64</v>
      </c>
      <c r="X149" s="1">
        <f t="shared" si="7"/>
        <v>36</v>
      </c>
    </row>
    <row r="150" spans="1:24">
      <c r="A150" s="1" t="s">
        <v>177</v>
      </c>
      <c r="B150" s="1" t="s">
        <v>36</v>
      </c>
      <c r="C150" s="1">
        <v>17915.566409999999</v>
      </c>
      <c r="D150" s="1">
        <v>51.835998539999999</v>
      </c>
      <c r="E150" s="1">
        <v>94.006428270000001</v>
      </c>
      <c r="F150" s="1">
        <v>1.034150511</v>
      </c>
      <c r="G150" s="1">
        <v>3.2159118150000001</v>
      </c>
      <c r="H150" s="1">
        <v>1.7435094040000001</v>
      </c>
      <c r="I150" s="1">
        <v>90.119329800000003</v>
      </c>
      <c r="J150" s="1">
        <v>1.8491699989999999</v>
      </c>
      <c r="K150" s="1">
        <v>4.5834386909999996</v>
      </c>
      <c r="L150" s="1">
        <v>3.4480615079999999</v>
      </c>
      <c r="M150" s="1">
        <v>97.618169440000003</v>
      </c>
      <c r="N150" s="1">
        <v>0.27686600569999997</v>
      </c>
      <c r="O150" s="1">
        <v>1.94525887</v>
      </c>
      <c r="P150" s="1">
        <v>0.15970568490000001</v>
      </c>
      <c r="Q150" s="2">
        <f t="shared" si="0"/>
        <v>16</v>
      </c>
      <c r="R150" s="2">
        <f t="shared" si="1"/>
        <v>9286.7127427203304</v>
      </c>
      <c r="S150" s="2">
        <f t="shared" si="2"/>
        <v>8628.853667279669</v>
      </c>
      <c r="T150" s="2">
        <f t="shared" si="3"/>
        <v>48.164001460000001</v>
      </c>
      <c r="U150" s="2">
        <f t="shared" si="4"/>
        <v>17916</v>
      </c>
      <c r="V150" s="2">
        <f t="shared" si="8"/>
        <v>94.006429999999995</v>
      </c>
      <c r="W150" s="1">
        <f t="shared" si="6"/>
        <v>52</v>
      </c>
      <c r="X150" s="1">
        <f t="shared" si="7"/>
        <v>48</v>
      </c>
    </row>
    <row r="151" spans="1:24">
      <c r="A151" s="1" t="s">
        <v>178</v>
      </c>
      <c r="B151" s="1" t="s">
        <v>94</v>
      </c>
      <c r="C151" s="1">
        <v>18383.95508</v>
      </c>
      <c r="D151" s="1">
        <v>44.6289978</v>
      </c>
      <c r="E151" s="1">
        <v>65.412383570000003</v>
      </c>
      <c r="F151" s="1">
        <v>6.1539390200000001</v>
      </c>
      <c r="G151" s="1">
        <v>21.576840709999999</v>
      </c>
      <c r="H151" s="1">
        <v>6.8568367060000002</v>
      </c>
      <c r="I151" s="1">
        <v>48.22728833</v>
      </c>
      <c r="J151" s="1">
        <v>8.3317036130000002</v>
      </c>
      <c r="K151" s="1">
        <v>31.608654439999999</v>
      </c>
      <c r="L151" s="1">
        <v>11.832353619999999</v>
      </c>
      <c r="M151" s="1">
        <v>86.733854660000006</v>
      </c>
      <c r="N151" s="1">
        <v>3.4519961939999999</v>
      </c>
      <c r="O151" s="1">
        <v>9.1304141049999998</v>
      </c>
      <c r="P151" s="1">
        <v>0.68373504630000004</v>
      </c>
      <c r="Q151" s="2">
        <f t="shared" si="0"/>
        <v>16</v>
      </c>
      <c r="R151" s="2">
        <f t="shared" si="1"/>
        <v>8204.5749082061884</v>
      </c>
      <c r="S151" s="2">
        <f t="shared" si="2"/>
        <v>10179.380171793811</v>
      </c>
      <c r="T151" s="2">
        <f t="shared" si="3"/>
        <v>55.3710022</v>
      </c>
      <c r="U151" s="2">
        <f t="shared" si="4"/>
        <v>18384</v>
      </c>
      <c r="V151" s="2">
        <f t="shared" si="8"/>
        <v>65.412379999999999</v>
      </c>
      <c r="W151" s="1">
        <f t="shared" si="6"/>
        <v>45</v>
      </c>
      <c r="X151" s="1">
        <f t="shared" si="7"/>
        <v>55</v>
      </c>
    </row>
    <row r="152" spans="1:24">
      <c r="A152" s="1" t="s">
        <v>179</v>
      </c>
      <c r="B152" s="1" t="s">
        <v>36</v>
      </c>
      <c r="C152" s="1">
        <v>18776.707030000001</v>
      </c>
      <c r="D152" s="1">
        <v>57.671001429999997</v>
      </c>
      <c r="E152" s="1">
        <v>95.434970320000005</v>
      </c>
      <c r="F152" s="1">
        <v>1.9414250390000001</v>
      </c>
      <c r="G152" s="1">
        <v>2.5459569339999999</v>
      </c>
      <c r="H152" s="1">
        <v>7.7647704710000001E-2</v>
      </c>
      <c r="I152" s="1">
        <v>91.939252339999996</v>
      </c>
      <c r="J152" s="1">
        <v>1.862616064</v>
      </c>
      <c r="K152" s="1">
        <v>6.0146930489999999</v>
      </c>
      <c r="L152" s="1">
        <v>0.18343854379999999</v>
      </c>
      <c r="M152" s="1">
        <v>98.000731329999994</v>
      </c>
      <c r="N152" s="1">
        <v>1.999268673</v>
      </c>
      <c r="O152" s="1">
        <v>0</v>
      </c>
      <c r="P152" s="1">
        <v>0</v>
      </c>
      <c r="Q152" s="2">
        <f t="shared" si="0"/>
        <v>16</v>
      </c>
      <c r="R152" s="2">
        <f t="shared" si="1"/>
        <v>10828.714979778211</v>
      </c>
      <c r="S152" s="2">
        <f t="shared" si="2"/>
        <v>7947.9920502217901</v>
      </c>
      <c r="T152" s="2">
        <f t="shared" si="3"/>
        <v>42.328998570000003</v>
      </c>
      <c r="U152" s="2">
        <f t="shared" si="4"/>
        <v>18777</v>
      </c>
      <c r="V152" s="2">
        <f t="shared" si="8"/>
        <v>95.434970000000007</v>
      </c>
      <c r="W152" s="1">
        <f t="shared" si="6"/>
        <v>58</v>
      </c>
      <c r="X152" s="1">
        <f t="shared" si="7"/>
        <v>42</v>
      </c>
    </row>
    <row r="153" spans="1:24">
      <c r="A153" s="1" t="s">
        <v>180</v>
      </c>
      <c r="B153" s="1" t="s">
        <v>33</v>
      </c>
      <c r="C153" s="1">
        <v>19116.208979999999</v>
      </c>
      <c r="D153" s="1">
        <v>87.72699738</v>
      </c>
      <c r="E153" s="1">
        <v>99.999998719999994</v>
      </c>
      <c r="F153" s="1">
        <v>0</v>
      </c>
      <c r="G153" s="1">
        <v>1.2771393330000001E-6</v>
      </c>
      <c r="H153" s="1">
        <v>0</v>
      </c>
      <c r="I153" s="1">
        <v>100</v>
      </c>
      <c r="J153" s="1">
        <v>0</v>
      </c>
      <c r="K153" s="1">
        <v>0</v>
      </c>
      <c r="L153" s="1">
        <v>0</v>
      </c>
      <c r="M153" s="1">
        <v>100</v>
      </c>
      <c r="N153" s="1">
        <v>0</v>
      </c>
      <c r="O153" s="1">
        <v>0</v>
      </c>
      <c r="P153" s="1">
        <v>0</v>
      </c>
      <c r="Q153" s="2">
        <f t="shared" si="0"/>
        <v>16</v>
      </c>
      <c r="R153" s="2">
        <f t="shared" si="1"/>
        <v>16770.076151039924</v>
      </c>
      <c r="S153" s="2">
        <f t="shared" si="2"/>
        <v>2346.1328289600751</v>
      </c>
      <c r="T153" s="2">
        <f t="shared" si="3"/>
        <v>12.27300262</v>
      </c>
      <c r="U153" s="2">
        <f t="shared" si="4"/>
        <v>19117</v>
      </c>
      <c r="V153" s="2">
        <f t="shared" si="8"/>
        <v>100</v>
      </c>
      <c r="W153" s="1">
        <f t="shared" si="6"/>
        <v>88</v>
      </c>
      <c r="X153" s="1">
        <f t="shared" si="7"/>
        <v>12</v>
      </c>
    </row>
    <row r="154" spans="1:24">
      <c r="A154" s="1" t="s">
        <v>181</v>
      </c>
      <c r="B154" s="1" t="s">
        <v>94</v>
      </c>
      <c r="C154" s="1">
        <v>19129.95508</v>
      </c>
      <c r="D154" s="1">
        <v>17.42700005</v>
      </c>
      <c r="E154" s="1">
        <v>70.047728509999999</v>
      </c>
      <c r="F154" s="1">
        <v>21.95081497</v>
      </c>
      <c r="G154" s="1">
        <v>5.7763044069999996</v>
      </c>
      <c r="H154" s="1">
        <v>2.2251521099999998</v>
      </c>
      <c r="I154" s="1">
        <v>66.585043760000005</v>
      </c>
      <c r="J154" s="1">
        <v>24.414158029999999</v>
      </c>
      <c r="K154" s="1">
        <v>6.3838741460000001</v>
      </c>
      <c r="L154" s="1">
        <v>2.6169240660000002</v>
      </c>
      <c r="M154" s="1">
        <v>86.454698210000004</v>
      </c>
      <c r="N154" s="1">
        <v>10.278948249999999</v>
      </c>
      <c r="O154" s="1">
        <v>2.8975039960000002</v>
      </c>
      <c r="P154" s="1">
        <v>0.36884954460000002</v>
      </c>
      <c r="Q154" s="2">
        <f t="shared" si="0"/>
        <v>16</v>
      </c>
      <c r="R154" s="2">
        <f t="shared" si="1"/>
        <v>3333.7772813565771</v>
      </c>
      <c r="S154" s="2">
        <f t="shared" si="2"/>
        <v>15796.177798643423</v>
      </c>
      <c r="T154" s="2">
        <f t="shared" si="3"/>
        <v>82.572999949999996</v>
      </c>
      <c r="U154" s="2">
        <f t="shared" si="4"/>
        <v>19130</v>
      </c>
      <c r="V154" s="2">
        <f t="shared" si="8"/>
        <v>70.047730000000001</v>
      </c>
      <c r="W154" s="1">
        <f t="shared" si="6"/>
        <v>17</v>
      </c>
      <c r="X154" s="1">
        <f t="shared" si="7"/>
        <v>83</v>
      </c>
    </row>
    <row r="155" spans="1:24">
      <c r="A155" s="1" t="s">
        <v>182</v>
      </c>
      <c r="B155" s="1" t="s">
        <v>33</v>
      </c>
      <c r="C155" s="1">
        <v>19237.681639999999</v>
      </c>
      <c r="D155" s="1">
        <v>54.194000240000001</v>
      </c>
      <c r="E155" s="1">
        <v>100</v>
      </c>
      <c r="F155" s="1">
        <v>0</v>
      </c>
      <c r="G155" s="1">
        <v>0</v>
      </c>
      <c r="H155" s="1">
        <v>0</v>
      </c>
      <c r="I155" s="1">
        <v>100</v>
      </c>
      <c r="J155" s="1">
        <v>0</v>
      </c>
      <c r="K155" s="1">
        <v>0</v>
      </c>
      <c r="L155" s="1">
        <v>0</v>
      </c>
      <c r="M155" s="1">
        <v>100</v>
      </c>
      <c r="N155" s="1">
        <v>0</v>
      </c>
      <c r="O155" s="1">
        <v>0</v>
      </c>
      <c r="P155" s="1">
        <v>0</v>
      </c>
      <c r="Q155" s="2">
        <f t="shared" si="0"/>
        <v>16</v>
      </c>
      <c r="R155" s="2">
        <f t="shared" si="1"/>
        <v>10425.669234152036</v>
      </c>
      <c r="S155" s="2">
        <f t="shared" si="2"/>
        <v>8812.0124058479632</v>
      </c>
      <c r="T155" s="2">
        <f t="shared" si="3"/>
        <v>45.805999759999999</v>
      </c>
      <c r="U155" s="2">
        <f t="shared" si="4"/>
        <v>19238</v>
      </c>
      <c r="V155" s="2">
        <f t="shared" si="8"/>
        <v>100</v>
      </c>
      <c r="W155" s="1">
        <f t="shared" si="6"/>
        <v>54</v>
      </c>
      <c r="X155" s="1">
        <f t="shared" si="7"/>
        <v>46</v>
      </c>
    </row>
    <row r="156" spans="1:24">
      <c r="A156" s="1" t="s">
        <v>183</v>
      </c>
      <c r="B156" s="1" t="s">
        <v>94</v>
      </c>
      <c r="C156" s="1">
        <v>20250.833979999999</v>
      </c>
      <c r="D156" s="1">
        <v>43.909004209999999</v>
      </c>
      <c r="E156" s="1">
        <v>82.547291029999997</v>
      </c>
      <c r="F156" s="1">
        <v>3.8547345270000002</v>
      </c>
      <c r="G156" s="1">
        <v>12.246971350000001</v>
      </c>
      <c r="H156" s="1">
        <v>1.3510030900000001</v>
      </c>
      <c r="I156" s="1">
        <v>72.080895209999994</v>
      </c>
      <c r="J156" s="1">
        <v>3.7824122299999998</v>
      </c>
      <c r="K156" s="1">
        <v>21.72810084</v>
      </c>
      <c r="L156" s="1">
        <v>2.4085917170000002</v>
      </c>
      <c r="M156" s="1">
        <v>95.917454750000005</v>
      </c>
      <c r="N156" s="1">
        <v>3.947121723</v>
      </c>
      <c r="O156" s="1">
        <v>0.13542353139999999</v>
      </c>
      <c r="P156" s="1">
        <v>0</v>
      </c>
      <c r="Q156" s="2">
        <f t="shared" si="0"/>
        <v>16</v>
      </c>
      <c r="R156" s="2">
        <f t="shared" si="1"/>
        <v>8891.9395448383111</v>
      </c>
      <c r="S156" s="2">
        <f t="shared" si="2"/>
        <v>11358.894435161688</v>
      </c>
      <c r="T156" s="2">
        <f t="shared" si="3"/>
        <v>56.090995790000001</v>
      </c>
      <c r="U156" s="2">
        <f t="shared" si="4"/>
        <v>20251</v>
      </c>
      <c r="V156" s="2">
        <f t="shared" si="8"/>
        <v>82.547290000000004</v>
      </c>
      <c r="W156" s="1">
        <f t="shared" si="6"/>
        <v>44</v>
      </c>
      <c r="X156" s="1">
        <f t="shared" si="7"/>
        <v>56</v>
      </c>
    </row>
    <row r="157" spans="1:24">
      <c r="A157" s="1" t="s">
        <v>184</v>
      </c>
      <c r="B157" s="1" t="s">
        <v>94</v>
      </c>
      <c r="C157" s="1">
        <v>20903.277340000001</v>
      </c>
      <c r="D157" s="1">
        <v>30.60700035</v>
      </c>
      <c r="E157" s="1">
        <v>47.214854459999998</v>
      </c>
      <c r="F157" s="1">
        <v>31.2730034</v>
      </c>
      <c r="G157" s="1">
        <v>21.15863263</v>
      </c>
      <c r="H157" s="1">
        <v>0.35350950240000001</v>
      </c>
      <c r="I157" s="1">
        <v>32.718258900000002</v>
      </c>
      <c r="J157" s="1">
        <v>38.626902540000003</v>
      </c>
      <c r="K157" s="1">
        <v>28.3404457</v>
      </c>
      <c r="L157" s="1">
        <v>0.31439286259999999</v>
      </c>
      <c r="M157" s="1">
        <v>80.081918540000004</v>
      </c>
      <c r="N157" s="1">
        <v>14.60004919</v>
      </c>
      <c r="O157" s="1">
        <v>4.8758364869999999</v>
      </c>
      <c r="P157" s="1">
        <v>0.44219578050000002</v>
      </c>
      <c r="Q157" s="2">
        <f t="shared" si="0"/>
        <v>16</v>
      </c>
      <c r="R157" s="2">
        <f t="shared" si="1"/>
        <v>6397.8661686152709</v>
      </c>
      <c r="S157" s="2">
        <f t="shared" si="2"/>
        <v>14505.411171384731</v>
      </c>
      <c r="T157" s="2">
        <f t="shared" si="3"/>
        <v>69.392999650000007</v>
      </c>
      <c r="U157" s="2">
        <f t="shared" si="4"/>
        <v>20904</v>
      </c>
      <c r="V157" s="2">
        <f t="shared" si="8"/>
        <v>47.214849999999998</v>
      </c>
      <c r="W157" s="1">
        <f t="shared" si="6"/>
        <v>31</v>
      </c>
      <c r="X157" s="1">
        <f t="shared" si="7"/>
        <v>69</v>
      </c>
    </row>
    <row r="158" spans="1:24">
      <c r="A158" s="1" t="s">
        <v>185</v>
      </c>
      <c r="B158" s="1" t="s">
        <v>56</v>
      </c>
      <c r="C158" s="1">
        <v>21413.25</v>
      </c>
      <c r="D158" s="1">
        <v>18.71299934</v>
      </c>
      <c r="E158" s="1">
        <v>92.227579370000001</v>
      </c>
      <c r="F158" s="1">
        <v>0.59545814949999998</v>
      </c>
      <c r="G158" s="1">
        <v>5.3489270639999997</v>
      </c>
      <c r="H158" s="1">
        <v>1.82803542</v>
      </c>
      <c r="I158" s="1">
        <v>90.537435700000003</v>
      </c>
      <c r="J158" s="1">
        <v>0.70320990380000004</v>
      </c>
      <c r="K158" s="1">
        <v>6.5104886119999996</v>
      </c>
      <c r="L158" s="1">
        <v>2.2488657820000002</v>
      </c>
      <c r="M158" s="1">
        <v>99.569380190000004</v>
      </c>
      <c r="N158" s="1">
        <v>0.12739779009999999</v>
      </c>
      <c r="O158" s="1">
        <v>0.3032220202</v>
      </c>
      <c r="P158" s="1">
        <v>0</v>
      </c>
      <c r="Q158" s="2">
        <f t="shared" si="0"/>
        <v>16</v>
      </c>
      <c r="R158" s="2">
        <f t="shared" si="1"/>
        <v>4007.0613311725501</v>
      </c>
      <c r="S158" s="2">
        <f t="shared" si="2"/>
        <v>17406.18866882745</v>
      </c>
      <c r="T158" s="2">
        <f t="shared" si="3"/>
        <v>81.287000660000004</v>
      </c>
      <c r="U158" s="2">
        <f t="shared" si="4"/>
        <v>21414</v>
      </c>
      <c r="V158" s="2">
        <f t="shared" si="8"/>
        <v>92.227580000000003</v>
      </c>
      <c r="W158" s="1">
        <f t="shared" si="6"/>
        <v>19</v>
      </c>
      <c r="X158" s="1">
        <f t="shared" si="7"/>
        <v>81</v>
      </c>
    </row>
    <row r="159" spans="1:24">
      <c r="A159" s="1" t="s">
        <v>186</v>
      </c>
      <c r="B159" s="1" t="s">
        <v>94</v>
      </c>
      <c r="C159" s="1">
        <v>24206.636719999999</v>
      </c>
      <c r="D159" s="1">
        <v>16.625999449999998</v>
      </c>
      <c r="E159" s="1">
        <v>46.911797470000003</v>
      </c>
      <c r="F159" s="1">
        <v>21.653898699999999</v>
      </c>
      <c r="G159" s="1">
        <v>27.027512439999999</v>
      </c>
      <c r="H159" s="1">
        <v>4.4067913919999997</v>
      </c>
      <c r="I159" s="1">
        <v>39.154159319999998</v>
      </c>
      <c r="J159" s="1">
        <v>23.987740389999999</v>
      </c>
      <c r="K159" s="1">
        <v>31.991506480000002</v>
      </c>
      <c r="L159" s="1">
        <v>4.8665938129999997</v>
      </c>
      <c r="M159" s="1">
        <v>85.813839759999993</v>
      </c>
      <c r="N159" s="1">
        <v>9.9504408289999997</v>
      </c>
      <c r="O159" s="1">
        <v>2.1346877800000001</v>
      </c>
      <c r="P159" s="1">
        <v>2.1010316339999999</v>
      </c>
      <c r="Q159" s="2">
        <f t="shared" si="0"/>
        <v>16</v>
      </c>
      <c r="R159" s="2">
        <f t="shared" si="1"/>
        <v>4024.5952879306979</v>
      </c>
      <c r="S159" s="2">
        <f t="shared" si="2"/>
        <v>20182.041432069302</v>
      </c>
      <c r="T159" s="2">
        <f t="shared" si="3"/>
        <v>83.374000550000005</v>
      </c>
      <c r="U159" s="2">
        <f t="shared" si="4"/>
        <v>24207</v>
      </c>
      <c r="V159" s="2">
        <f t="shared" si="8"/>
        <v>46.911799999999999</v>
      </c>
      <c r="W159" s="1">
        <f t="shared" si="6"/>
        <v>17</v>
      </c>
      <c r="X159" s="1">
        <f t="shared" si="7"/>
        <v>83</v>
      </c>
    </row>
    <row r="160" spans="1:24">
      <c r="A160" s="1" t="s">
        <v>187</v>
      </c>
      <c r="B160" s="1" t="s">
        <v>33</v>
      </c>
      <c r="C160" s="1">
        <v>25499.880860000001</v>
      </c>
      <c r="D160" s="1">
        <v>86.240997309999997</v>
      </c>
      <c r="E160" s="1">
        <v>99.969811820000004</v>
      </c>
      <c r="F160" s="1">
        <v>0</v>
      </c>
      <c r="G160" s="1">
        <v>3.0188178730000001E-2</v>
      </c>
      <c r="H160" s="1">
        <v>0</v>
      </c>
      <c r="I160" s="1">
        <v>100</v>
      </c>
      <c r="J160" s="1">
        <v>0</v>
      </c>
      <c r="K160" s="1">
        <v>0</v>
      </c>
      <c r="L160" s="1">
        <v>0</v>
      </c>
      <c r="M160" s="1">
        <v>99.965000000000003</v>
      </c>
      <c r="N160" s="1">
        <v>0</v>
      </c>
      <c r="O160" s="1">
        <v>3.5000000000000003E-2</v>
      </c>
      <c r="P160" s="1">
        <v>0</v>
      </c>
      <c r="Q160" s="2">
        <f t="shared" si="0"/>
        <v>16</v>
      </c>
      <c r="R160" s="2">
        <f t="shared" si="1"/>
        <v>21991.351566525806</v>
      </c>
      <c r="S160" s="2">
        <f t="shared" si="2"/>
        <v>3508.5292934741956</v>
      </c>
      <c r="T160" s="2">
        <f t="shared" si="3"/>
        <v>13.759002690000003</v>
      </c>
      <c r="U160" s="2">
        <f t="shared" si="4"/>
        <v>25500</v>
      </c>
      <c r="V160" s="2">
        <f t="shared" si="8"/>
        <v>99.969809999999995</v>
      </c>
      <c r="W160" s="1">
        <f t="shared" si="6"/>
        <v>86</v>
      </c>
      <c r="X160" s="1">
        <f t="shared" si="7"/>
        <v>14</v>
      </c>
    </row>
    <row r="161" spans="1:24">
      <c r="A161" s="1" t="s">
        <v>188</v>
      </c>
      <c r="B161" s="1" t="s">
        <v>94</v>
      </c>
      <c r="C161" s="1">
        <v>25778.814450000002</v>
      </c>
      <c r="D161" s="1">
        <v>62.381000520000001</v>
      </c>
      <c r="E161" s="1">
        <v>93.843843030000002</v>
      </c>
      <c r="F161" s="1">
        <v>0.68313118719999999</v>
      </c>
      <c r="G161" s="1">
        <v>5.2096927800000001</v>
      </c>
      <c r="H161" s="1">
        <v>0.26333300580000002</v>
      </c>
      <c r="I161" s="1">
        <v>88.753624880000004</v>
      </c>
      <c r="J161" s="1">
        <v>0.3564402606</v>
      </c>
      <c r="K161" s="1">
        <v>10.189934859999999</v>
      </c>
      <c r="L161" s="1">
        <v>0.7</v>
      </c>
      <c r="M161" s="1">
        <v>96.913510439999996</v>
      </c>
      <c r="N161" s="1">
        <v>0.88014287989999995</v>
      </c>
      <c r="O161" s="1">
        <v>2.206346677</v>
      </c>
      <c r="P161" s="1">
        <v>0</v>
      </c>
      <c r="Q161" s="2">
        <f t="shared" si="0"/>
        <v>16</v>
      </c>
      <c r="R161" s="2">
        <f t="shared" si="1"/>
        <v>16081.082376104338</v>
      </c>
      <c r="S161" s="2">
        <f t="shared" si="2"/>
        <v>9697.7320738956641</v>
      </c>
      <c r="T161" s="2">
        <f t="shared" si="3"/>
        <v>37.618999479999999</v>
      </c>
      <c r="U161" s="2">
        <f t="shared" si="4"/>
        <v>25779</v>
      </c>
      <c r="V161" s="2">
        <f t="shared" si="8"/>
        <v>93.84384</v>
      </c>
      <c r="W161" s="1">
        <f t="shared" si="6"/>
        <v>62</v>
      </c>
      <c r="X161" s="1">
        <f t="shared" si="7"/>
        <v>38</v>
      </c>
    </row>
    <row r="162" spans="1:24">
      <c r="A162" s="1" t="s">
        <v>189</v>
      </c>
      <c r="B162" s="1" t="s">
        <v>56</v>
      </c>
      <c r="C162" s="1">
        <v>26378.275389999999</v>
      </c>
      <c r="D162" s="1">
        <v>51.70599747</v>
      </c>
      <c r="E162" s="1">
        <v>70.909070389999997</v>
      </c>
      <c r="F162" s="1">
        <v>8.9354217019999993</v>
      </c>
      <c r="G162" s="1">
        <v>14.192441609999999</v>
      </c>
      <c r="H162" s="1">
        <v>5.9630662929999998</v>
      </c>
      <c r="I162" s="1">
        <v>55.722446859999998</v>
      </c>
      <c r="J162" s="1">
        <v>13.343168289999999</v>
      </c>
      <c r="K162" s="1">
        <v>23.17527956</v>
      </c>
      <c r="L162" s="1">
        <v>7.7591052889999998</v>
      </c>
      <c r="M162" s="1">
        <v>85.093553290000003</v>
      </c>
      <c r="N162" s="1">
        <v>4.8185351560000003</v>
      </c>
      <c r="O162" s="1">
        <v>5.8023665600000003</v>
      </c>
      <c r="P162" s="1">
        <v>4.2855449940000003</v>
      </c>
      <c r="Q162" s="2">
        <f t="shared" si="0"/>
        <v>16</v>
      </c>
      <c r="R162" s="2">
        <f t="shared" si="1"/>
        <v>13639.150405783032</v>
      </c>
      <c r="S162" s="2">
        <f t="shared" si="2"/>
        <v>12739.124984216967</v>
      </c>
      <c r="T162" s="2">
        <f t="shared" si="3"/>
        <v>48.29400253</v>
      </c>
      <c r="U162" s="2">
        <f t="shared" si="4"/>
        <v>26379</v>
      </c>
      <c r="V162" s="2">
        <f t="shared" si="8"/>
        <v>70.90907</v>
      </c>
      <c r="W162" s="1">
        <f t="shared" si="6"/>
        <v>52</v>
      </c>
      <c r="X162" s="1">
        <f t="shared" si="7"/>
        <v>48</v>
      </c>
    </row>
    <row r="163" spans="1:24">
      <c r="A163" s="1" t="s">
        <v>190</v>
      </c>
      <c r="B163" s="1" t="s">
        <v>56</v>
      </c>
      <c r="C163" s="1">
        <v>26545.863280000001</v>
      </c>
      <c r="D163" s="1">
        <v>57.560005189999998</v>
      </c>
      <c r="E163" s="1">
        <v>65.720418179999996</v>
      </c>
      <c r="F163" s="1">
        <v>12.874748629999999</v>
      </c>
      <c r="G163" s="1">
        <v>15.00100626</v>
      </c>
      <c r="H163" s="1">
        <v>6.4038269269999999</v>
      </c>
      <c r="I163" s="1">
        <v>43.527581120000001</v>
      </c>
      <c r="J163" s="1">
        <v>12.67259943</v>
      </c>
      <c r="K163" s="1">
        <v>30.12380645</v>
      </c>
      <c r="L163" s="1">
        <v>13.676012999999999</v>
      </c>
      <c r="M163" s="1">
        <v>82.083584860000002</v>
      </c>
      <c r="N163" s="1">
        <v>13.023796770000001</v>
      </c>
      <c r="O163" s="1">
        <v>3.8507013510000001</v>
      </c>
      <c r="P163" s="1">
        <v>1.041917019</v>
      </c>
      <c r="Q163" s="2">
        <f t="shared" si="0"/>
        <v>16</v>
      </c>
      <c r="R163" s="2">
        <f t="shared" si="1"/>
        <v>15279.800281698306</v>
      </c>
      <c r="S163" s="2">
        <f t="shared" si="2"/>
        <v>11266.062998301695</v>
      </c>
      <c r="T163" s="2">
        <f t="shared" si="3"/>
        <v>42.439994810000002</v>
      </c>
      <c r="U163" s="2">
        <f t="shared" si="4"/>
        <v>26546</v>
      </c>
      <c r="V163" s="2">
        <f t="shared" si="8"/>
        <v>65.720420000000004</v>
      </c>
      <c r="W163" s="1">
        <f t="shared" si="6"/>
        <v>58</v>
      </c>
      <c r="X163" s="1">
        <f t="shared" si="7"/>
        <v>42</v>
      </c>
    </row>
    <row r="164" spans="1:24">
      <c r="A164" s="1" t="s">
        <v>191</v>
      </c>
      <c r="B164" s="1" t="s">
        <v>94</v>
      </c>
      <c r="C164" s="1">
        <v>27691.019530000001</v>
      </c>
      <c r="D164" s="1">
        <v>38.534000399999996</v>
      </c>
      <c r="E164" s="1">
        <v>53.385884910000001</v>
      </c>
      <c r="F164" s="1">
        <v>2.7179729799999999</v>
      </c>
      <c r="G164" s="1">
        <v>32.311459669999998</v>
      </c>
      <c r="H164" s="1">
        <v>11.58468244</v>
      </c>
      <c r="I164" s="1">
        <v>36.406420279999999</v>
      </c>
      <c r="J164" s="1">
        <v>1.601776163</v>
      </c>
      <c r="K164" s="1">
        <v>43.953893450000002</v>
      </c>
      <c r="L164" s="1">
        <v>18.037910109999999</v>
      </c>
      <c r="M164" s="1">
        <v>80.470006940000005</v>
      </c>
      <c r="N164" s="1">
        <v>4.4984302979999997</v>
      </c>
      <c r="O164" s="1">
        <v>13.74049434</v>
      </c>
      <c r="P164" s="1">
        <v>1.291068417</v>
      </c>
      <c r="Q164" s="2">
        <f t="shared" si="0"/>
        <v>16</v>
      </c>
      <c r="R164" s="2">
        <f t="shared" si="1"/>
        <v>10670.457576454277</v>
      </c>
      <c r="S164" s="2">
        <f t="shared" si="2"/>
        <v>17020.561953545723</v>
      </c>
      <c r="T164" s="2">
        <f t="shared" si="3"/>
        <v>61.465999600000004</v>
      </c>
      <c r="U164" s="2">
        <f t="shared" si="4"/>
        <v>27692</v>
      </c>
      <c r="V164" s="2">
        <f t="shared" si="8"/>
        <v>53.38588</v>
      </c>
      <c r="W164" s="1">
        <f t="shared" si="6"/>
        <v>39</v>
      </c>
      <c r="X164" s="1">
        <f t="shared" si="7"/>
        <v>61</v>
      </c>
    </row>
    <row r="165" spans="1:24">
      <c r="A165" s="1" t="s">
        <v>192</v>
      </c>
      <c r="B165" s="1" t="s">
        <v>25</v>
      </c>
      <c r="C165" s="1">
        <v>28435.943360000001</v>
      </c>
      <c r="D165" s="1">
        <v>88.278999330000005</v>
      </c>
      <c r="E165" s="1">
        <v>93.685800709999995</v>
      </c>
      <c r="F165" s="1">
        <v>0.4707829181</v>
      </c>
      <c r="G165" s="1">
        <v>5.8434163730000002</v>
      </c>
      <c r="H165" s="1" t="s">
        <v>25</v>
      </c>
      <c r="I165" s="1" t="s">
        <v>25</v>
      </c>
      <c r="J165" s="1" t="s">
        <v>25</v>
      </c>
      <c r="K165" s="1" t="s">
        <v>25</v>
      </c>
      <c r="L165" s="1" t="s">
        <v>25</v>
      </c>
      <c r="M165" s="1" t="s">
        <v>25</v>
      </c>
      <c r="N165" s="1" t="s">
        <v>25</v>
      </c>
      <c r="O165" s="1" t="s">
        <v>25</v>
      </c>
      <c r="P165" s="1" t="s">
        <v>25</v>
      </c>
      <c r="Q165" s="2">
        <f t="shared" si="0"/>
        <v>16</v>
      </c>
      <c r="R165" s="2">
        <f t="shared" si="1"/>
        <v>25102.966248253582</v>
      </c>
      <c r="S165" s="2">
        <f t="shared" si="2"/>
        <v>3332.9771117464188</v>
      </c>
      <c r="T165" s="2">
        <f t="shared" si="3"/>
        <v>11.721000669999995</v>
      </c>
      <c r="U165" s="2">
        <f t="shared" si="4"/>
        <v>28436</v>
      </c>
      <c r="V165" s="2">
        <f t="shared" si="8"/>
        <v>93.6858</v>
      </c>
      <c r="W165" s="1">
        <f t="shared" si="6"/>
        <v>88</v>
      </c>
      <c r="X165" s="1">
        <f t="shared" si="7"/>
        <v>12</v>
      </c>
    </row>
    <row r="166" spans="1:24">
      <c r="A166" s="1" t="s">
        <v>193</v>
      </c>
      <c r="B166" s="1" t="s">
        <v>56</v>
      </c>
      <c r="C166" s="1">
        <v>29136.808590000001</v>
      </c>
      <c r="D166" s="1">
        <v>20.57600021</v>
      </c>
      <c r="E166" s="1">
        <v>90.074541789999998</v>
      </c>
      <c r="F166" s="1">
        <v>3.979825725</v>
      </c>
      <c r="G166" s="1">
        <v>4.699081176</v>
      </c>
      <c r="H166" s="1">
        <v>1.246551314</v>
      </c>
      <c r="I166" s="1">
        <v>90.203271650000005</v>
      </c>
      <c r="J166" s="1">
        <v>4.2073482459999996</v>
      </c>
      <c r="K166" s="1">
        <v>4.2690239510000003</v>
      </c>
      <c r="L166" s="1">
        <v>1.320356149</v>
      </c>
      <c r="M166" s="1">
        <v>89.577633160000005</v>
      </c>
      <c r="N166" s="1">
        <v>3.1015814110000002</v>
      </c>
      <c r="O166" s="1">
        <v>6.359123168</v>
      </c>
      <c r="P166" s="1">
        <v>0.96166225849999998</v>
      </c>
      <c r="Q166" s="2">
        <f t="shared" si="0"/>
        <v>16</v>
      </c>
      <c r="R166" s="2">
        <f t="shared" si="1"/>
        <v>5995.1897966656989</v>
      </c>
      <c r="S166" s="2">
        <f t="shared" si="2"/>
        <v>23141.618793334303</v>
      </c>
      <c r="T166" s="2">
        <f t="shared" si="3"/>
        <v>79.423999789999996</v>
      </c>
      <c r="U166" s="2">
        <f t="shared" si="4"/>
        <v>29137</v>
      </c>
      <c r="V166" s="2">
        <f t="shared" si="8"/>
        <v>90.074539999999999</v>
      </c>
      <c r="W166" s="1">
        <f t="shared" si="6"/>
        <v>21</v>
      </c>
      <c r="X166" s="1">
        <f t="shared" si="7"/>
        <v>79</v>
      </c>
    </row>
    <row r="167" spans="1:24">
      <c r="A167" s="1" t="s">
        <v>194</v>
      </c>
      <c r="B167" s="1" t="s">
        <v>94</v>
      </c>
      <c r="C167" s="1">
        <v>29825.96875</v>
      </c>
      <c r="D167" s="1">
        <v>37.907997129999998</v>
      </c>
      <c r="E167" s="1">
        <v>60.663569840000001</v>
      </c>
      <c r="F167" s="1">
        <v>28.9627418</v>
      </c>
      <c r="G167" s="1">
        <v>7.77785276</v>
      </c>
      <c r="H167" s="1">
        <v>2.595835594</v>
      </c>
      <c r="I167" s="1">
        <v>50.681334370000002</v>
      </c>
      <c r="J167" s="1">
        <v>33.53021373</v>
      </c>
      <c r="K167" s="1">
        <v>11.60782393</v>
      </c>
      <c r="L167" s="1">
        <v>4.1806279780000004</v>
      </c>
      <c r="M167" s="1">
        <v>77.014129339999997</v>
      </c>
      <c r="N167" s="1">
        <v>21.481379369999999</v>
      </c>
      <c r="O167" s="1">
        <v>1.5044912859999999</v>
      </c>
      <c r="P167" s="1">
        <v>0</v>
      </c>
      <c r="Q167" s="2">
        <f t="shared" si="0"/>
        <v>16</v>
      </c>
      <c r="R167" s="2">
        <f t="shared" si="1"/>
        <v>11306.427377744696</v>
      </c>
      <c r="S167" s="2">
        <f t="shared" si="2"/>
        <v>18519.541372255306</v>
      </c>
      <c r="T167" s="2">
        <f t="shared" si="3"/>
        <v>62.092002870000002</v>
      </c>
      <c r="U167" s="2">
        <f t="shared" si="4"/>
        <v>29826</v>
      </c>
      <c r="V167" s="2">
        <f t="shared" si="8"/>
        <v>60.66357</v>
      </c>
      <c r="W167" s="1">
        <f t="shared" si="6"/>
        <v>38</v>
      </c>
      <c r="X167" s="1">
        <f t="shared" si="7"/>
        <v>62</v>
      </c>
    </row>
    <row r="168" spans="1:24">
      <c r="A168" s="1" t="s">
        <v>195</v>
      </c>
      <c r="B168" s="1" t="s">
        <v>56</v>
      </c>
      <c r="C168" s="1">
        <v>31072.945309999999</v>
      </c>
      <c r="D168" s="1">
        <v>57.348999020000001</v>
      </c>
      <c r="E168" s="1">
        <v>85.790996649999997</v>
      </c>
      <c r="F168" s="1">
        <v>6.5860621129999997</v>
      </c>
      <c r="G168" s="1">
        <v>2.8122161760000002</v>
      </c>
      <c r="H168" s="1">
        <v>4.8107250580000001</v>
      </c>
      <c r="I168" s="1">
        <v>71.892750050000004</v>
      </c>
      <c r="J168" s="1">
        <v>11.934548270000001</v>
      </c>
      <c r="K168" s="1">
        <v>4.9993564829999997</v>
      </c>
      <c r="L168" s="1">
        <v>11.173345189999999</v>
      </c>
      <c r="M168" s="1">
        <v>96.127259519999996</v>
      </c>
      <c r="N168" s="1">
        <v>2.6083424549999998</v>
      </c>
      <c r="O168" s="1">
        <v>1.1856138030000001</v>
      </c>
      <c r="P168" s="1">
        <v>7.8784218190000005E-2</v>
      </c>
      <c r="Q168" s="2">
        <f t="shared" si="0"/>
        <v>16</v>
      </c>
      <c r="R168" s="2">
        <f t="shared" si="1"/>
        <v>17820.023101317034</v>
      </c>
      <c r="S168" s="2">
        <f t="shared" si="2"/>
        <v>13252.922208682965</v>
      </c>
      <c r="T168" s="2">
        <f t="shared" si="3"/>
        <v>42.651000979999999</v>
      </c>
      <c r="U168" s="2">
        <f t="shared" si="4"/>
        <v>31073</v>
      </c>
      <c r="V168" s="2">
        <f t="shared" si="8"/>
        <v>85.790999999999997</v>
      </c>
      <c r="W168" s="1">
        <f t="shared" si="6"/>
        <v>57</v>
      </c>
      <c r="X168" s="1">
        <f t="shared" si="7"/>
        <v>43</v>
      </c>
    </row>
    <row r="169" spans="1:24">
      <c r="A169" s="1" t="s">
        <v>196</v>
      </c>
      <c r="B169" s="1" t="s">
        <v>94</v>
      </c>
      <c r="C169" s="1">
        <v>31255.435549999998</v>
      </c>
      <c r="D169" s="1">
        <v>37.073997499999997</v>
      </c>
      <c r="E169" s="1">
        <v>63.369425630000002</v>
      </c>
      <c r="F169" s="1">
        <v>9.9757845070000002</v>
      </c>
      <c r="G169" s="1">
        <v>16.726145110000001</v>
      </c>
      <c r="H169" s="1">
        <v>9.9286447590000009</v>
      </c>
      <c r="I169" s="1">
        <v>48.8666865</v>
      </c>
      <c r="J169" s="1">
        <v>12.64088359</v>
      </c>
      <c r="K169" s="1">
        <v>23.686256400000001</v>
      </c>
      <c r="L169" s="1">
        <v>14.80617352</v>
      </c>
      <c r="M169" s="1">
        <v>87.98504792</v>
      </c>
      <c r="N169" s="1">
        <v>5.4522910270000002</v>
      </c>
      <c r="O169" s="1">
        <v>4.9126846439999996</v>
      </c>
      <c r="P169" s="1">
        <v>1.649976404</v>
      </c>
      <c r="Q169" s="2">
        <f t="shared" si="0"/>
        <v>16</v>
      </c>
      <c r="R169" s="2">
        <f t="shared" si="1"/>
        <v>11587.639394421109</v>
      </c>
      <c r="S169" s="2">
        <f t="shared" si="2"/>
        <v>19667.79615557889</v>
      </c>
      <c r="T169" s="2">
        <f t="shared" si="3"/>
        <v>62.926002500000003</v>
      </c>
      <c r="U169" s="2">
        <f t="shared" si="4"/>
        <v>31256</v>
      </c>
      <c r="V169" s="2">
        <f t="shared" si="8"/>
        <v>63.369430000000001</v>
      </c>
      <c r="W169" s="1">
        <f t="shared" si="6"/>
        <v>37</v>
      </c>
      <c r="X169" s="1">
        <f t="shared" si="7"/>
        <v>63</v>
      </c>
    </row>
    <row r="170" spans="1:24">
      <c r="A170" s="1" t="s">
        <v>197</v>
      </c>
      <c r="B170" s="1" t="s">
        <v>36</v>
      </c>
      <c r="C170" s="1">
        <v>32365.998049999998</v>
      </c>
      <c r="D170" s="1">
        <v>77.159996030000002</v>
      </c>
      <c r="E170" s="1">
        <v>97.09990707</v>
      </c>
      <c r="F170" s="1">
        <v>0.35453968650000001</v>
      </c>
      <c r="G170" s="1">
        <v>2.5455532409999999</v>
      </c>
      <c r="H170" s="1" t="s">
        <v>25</v>
      </c>
      <c r="I170" s="1">
        <v>90.197448120000004</v>
      </c>
      <c r="J170" s="1">
        <v>0.54445139710000001</v>
      </c>
      <c r="K170" s="1">
        <v>9.2581004779999994</v>
      </c>
      <c r="L170" s="1" t="s">
        <v>25</v>
      </c>
      <c r="M170" s="1">
        <v>99.14309591</v>
      </c>
      <c r="N170" s="1">
        <v>0.29832426049999999</v>
      </c>
      <c r="O170" s="1">
        <v>0.46857983190000002</v>
      </c>
      <c r="P170" s="1">
        <v>0.09</v>
      </c>
      <c r="Q170" s="2">
        <f t="shared" si="0"/>
        <v>16</v>
      </c>
      <c r="R170" s="2">
        <f t="shared" si="1"/>
        <v>24973.602810449876</v>
      </c>
      <c r="S170" s="2">
        <f t="shared" si="2"/>
        <v>7392.3952395501219</v>
      </c>
      <c r="T170" s="2">
        <f t="shared" si="3"/>
        <v>22.840003969999998</v>
      </c>
      <c r="U170" s="2">
        <f t="shared" si="4"/>
        <v>32366</v>
      </c>
      <c r="V170" s="2">
        <f t="shared" si="8"/>
        <v>97.099909999999994</v>
      </c>
      <c r="W170" s="1">
        <f t="shared" si="6"/>
        <v>77</v>
      </c>
      <c r="X170" s="1">
        <f t="shared" si="7"/>
        <v>23</v>
      </c>
    </row>
    <row r="171" spans="1:24">
      <c r="A171" s="1" t="s">
        <v>198</v>
      </c>
      <c r="B171" s="1" t="s">
        <v>56</v>
      </c>
      <c r="C171" s="1">
        <v>32866.269529999998</v>
      </c>
      <c r="D171" s="1">
        <v>66.824996949999999</v>
      </c>
      <c r="E171" s="1">
        <v>57.167737619999997</v>
      </c>
      <c r="F171" s="1">
        <v>9.2873499190000004</v>
      </c>
      <c r="G171" s="1">
        <v>19.450825340000002</v>
      </c>
      <c r="H171" s="1">
        <v>14.094087119999999</v>
      </c>
      <c r="I171" s="1">
        <v>27.808226609999998</v>
      </c>
      <c r="J171" s="1">
        <v>8.7404883889999994</v>
      </c>
      <c r="K171" s="1">
        <v>22.933152580000002</v>
      </c>
      <c r="L171" s="1">
        <v>40.518132420000001</v>
      </c>
      <c r="M171" s="1">
        <v>71.743148619999999</v>
      </c>
      <c r="N171" s="1">
        <v>9.5588374890000001</v>
      </c>
      <c r="O171" s="1">
        <v>17.722034730000001</v>
      </c>
      <c r="P171" s="1">
        <v>0.97597916289999997</v>
      </c>
      <c r="Q171" s="2">
        <f t="shared" si="0"/>
        <v>16</v>
      </c>
      <c r="R171" s="2">
        <f t="shared" si="1"/>
        <v>21962.883611001278</v>
      </c>
      <c r="S171" s="2">
        <f t="shared" si="2"/>
        <v>10903.38591899872</v>
      </c>
      <c r="T171" s="2">
        <f t="shared" si="3"/>
        <v>33.175003050000001</v>
      </c>
      <c r="U171" s="2">
        <f t="shared" si="4"/>
        <v>32867</v>
      </c>
      <c r="V171" s="2">
        <f t="shared" si="8"/>
        <v>57.167740000000002</v>
      </c>
      <c r="W171" s="1">
        <f t="shared" si="6"/>
        <v>67</v>
      </c>
      <c r="X171" s="1">
        <f t="shared" si="7"/>
        <v>33</v>
      </c>
    </row>
    <row r="172" spans="1:24">
      <c r="A172" s="1" t="s">
        <v>199</v>
      </c>
      <c r="B172" s="1" t="s">
        <v>36</v>
      </c>
      <c r="C172" s="1">
        <v>32971.847659999999</v>
      </c>
      <c r="D172" s="1">
        <v>78.297004700000002</v>
      </c>
      <c r="E172" s="1">
        <v>93.139366210000006</v>
      </c>
      <c r="F172" s="1">
        <v>0.84955935110000003</v>
      </c>
      <c r="G172" s="1">
        <v>4.1504683489999996</v>
      </c>
      <c r="H172" s="1">
        <v>1.8606060870000001</v>
      </c>
      <c r="I172" s="1">
        <v>80.79943849</v>
      </c>
      <c r="J172" s="1">
        <v>1.5969437710000001</v>
      </c>
      <c r="K172" s="1">
        <v>9.6126911629999992</v>
      </c>
      <c r="L172" s="1">
        <v>7.9909265779999998</v>
      </c>
      <c r="M172" s="1">
        <v>96.559844080000005</v>
      </c>
      <c r="N172" s="1">
        <v>0.64239323559999995</v>
      </c>
      <c r="O172" s="1">
        <v>2.6364086929999999</v>
      </c>
      <c r="P172" s="1">
        <v>0.1613539953</v>
      </c>
      <c r="Q172" s="2">
        <f t="shared" si="0"/>
        <v>16</v>
      </c>
      <c r="R172" s="2">
        <f t="shared" si="1"/>
        <v>25815.96911202704</v>
      </c>
      <c r="S172" s="2">
        <f t="shared" si="2"/>
        <v>7155.8785479729595</v>
      </c>
      <c r="T172" s="2">
        <f t="shared" si="3"/>
        <v>21.702995299999998</v>
      </c>
      <c r="U172" s="2">
        <f t="shared" si="4"/>
        <v>32972</v>
      </c>
      <c r="V172" s="2">
        <f t="shared" si="8"/>
        <v>93.13937</v>
      </c>
      <c r="W172" s="1">
        <f t="shared" si="6"/>
        <v>78</v>
      </c>
      <c r="X172" s="1">
        <f t="shared" si="7"/>
        <v>22</v>
      </c>
    </row>
    <row r="173" spans="1:24">
      <c r="A173" s="1" t="s">
        <v>200</v>
      </c>
      <c r="B173" s="1" t="s">
        <v>56</v>
      </c>
      <c r="C173" s="1">
        <v>33469.199220000002</v>
      </c>
      <c r="D173" s="1">
        <v>50.415996550000003</v>
      </c>
      <c r="E173" s="1">
        <v>97.828784850000005</v>
      </c>
      <c r="F173" s="1">
        <v>0</v>
      </c>
      <c r="G173" s="1">
        <v>0.22384422000000001</v>
      </c>
      <c r="H173" s="1">
        <v>1.947370925</v>
      </c>
      <c r="I173" s="1">
        <v>96.072582359999998</v>
      </c>
      <c r="J173" s="1">
        <v>0</v>
      </c>
      <c r="K173" s="1">
        <v>0</v>
      </c>
      <c r="L173" s="1">
        <v>3.927417637</v>
      </c>
      <c r="M173" s="1">
        <v>99.556005560000003</v>
      </c>
      <c r="N173" s="1">
        <v>0</v>
      </c>
      <c r="O173" s="1">
        <v>0.44399444339999999</v>
      </c>
      <c r="P173" s="1">
        <v>0</v>
      </c>
      <c r="Q173" s="2">
        <f t="shared" si="0"/>
        <v>16</v>
      </c>
      <c r="R173" s="2">
        <f t="shared" si="1"/>
        <v>16873.830324067829</v>
      </c>
      <c r="S173" s="2">
        <f t="shared" si="2"/>
        <v>16595.368895932173</v>
      </c>
      <c r="T173" s="2">
        <f t="shared" si="3"/>
        <v>49.584003449999997</v>
      </c>
      <c r="U173" s="2">
        <f t="shared" si="4"/>
        <v>33470</v>
      </c>
      <c r="V173" s="2">
        <f t="shared" si="8"/>
        <v>97.828779999999995</v>
      </c>
      <c r="W173" s="1">
        <f t="shared" si="6"/>
        <v>50</v>
      </c>
      <c r="X173" s="1">
        <f t="shared" si="7"/>
        <v>50</v>
      </c>
    </row>
    <row r="174" spans="1:24">
      <c r="A174" s="1" t="s">
        <v>201</v>
      </c>
      <c r="B174" s="1" t="s">
        <v>33</v>
      </c>
      <c r="C174" s="1">
        <v>34813.867189999997</v>
      </c>
      <c r="D174" s="1">
        <v>84.287002560000005</v>
      </c>
      <c r="E174" s="1">
        <v>100</v>
      </c>
      <c r="F174" s="1">
        <v>0</v>
      </c>
      <c r="G174" s="1">
        <v>0</v>
      </c>
      <c r="H174" s="1">
        <v>0</v>
      </c>
      <c r="I174" s="1" t="s">
        <v>25</v>
      </c>
      <c r="J174" s="1" t="s">
        <v>25</v>
      </c>
      <c r="K174" s="1" t="s">
        <v>25</v>
      </c>
      <c r="L174" s="1" t="s">
        <v>25</v>
      </c>
      <c r="M174" s="1" t="s">
        <v>25</v>
      </c>
      <c r="N174" s="1" t="s">
        <v>25</v>
      </c>
      <c r="O174" s="1" t="s">
        <v>25</v>
      </c>
      <c r="P174" s="1" t="s">
        <v>25</v>
      </c>
      <c r="Q174" s="2">
        <f t="shared" si="0"/>
        <v>16</v>
      </c>
      <c r="R174" s="2">
        <f t="shared" si="1"/>
        <v>29343.5651296703</v>
      </c>
      <c r="S174" s="2">
        <f t="shared" si="2"/>
        <v>5470.3020603296973</v>
      </c>
      <c r="T174" s="2">
        <f t="shared" si="3"/>
        <v>15.712997439999995</v>
      </c>
      <c r="U174" s="2">
        <f t="shared" si="4"/>
        <v>34814</v>
      </c>
      <c r="V174" s="2">
        <f t="shared" si="8"/>
        <v>100</v>
      </c>
      <c r="W174" s="1">
        <f t="shared" si="6"/>
        <v>84</v>
      </c>
      <c r="X174" s="1">
        <f t="shared" si="7"/>
        <v>16</v>
      </c>
    </row>
    <row r="175" spans="1:24">
      <c r="A175" s="1" t="s">
        <v>202</v>
      </c>
      <c r="B175" s="1" t="s">
        <v>56</v>
      </c>
      <c r="C175" s="1">
        <v>36910.558590000001</v>
      </c>
      <c r="D175" s="1">
        <v>63.531997680000003</v>
      </c>
      <c r="E175" s="1">
        <v>90.402344679999999</v>
      </c>
      <c r="F175" s="1">
        <v>5.2635496010000002</v>
      </c>
      <c r="G175" s="1">
        <v>2.8776725000000001</v>
      </c>
      <c r="H175" s="1">
        <v>1.456433219</v>
      </c>
      <c r="I175" s="1">
        <v>77.346128960000001</v>
      </c>
      <c r="J175" s="1">
        <v>12.03707816</v>
      </c>
      <c r="K175" s="1">
        <v>6.6230633729999999</v>
      </c>
      <c r="L175" s="1">
        <v>3.9937295019999999</v>
      </c>
      <c r="M175" s="1">
        <v>97.896746010000001</v>
      </c>
      <c r="N175" s="1">
        <v>1.375477117</v>
      </c>
      <c r="O175" s="1">
        <v>0.72777687589999995</v>
      </c>
      <c r="P175" s="1">
        <v>0</v>
      </c>
      <c r="Q175" s="2">
        <f t="shared" si="0"/>
        <v>16</v>
      </c>
      <c r="R175" s="2">
        <f t="shared" si="1"/>
        <v>23450.01522707384</v>
      </c>
      <c r="S175" s="2">
        <f t="shared" si="2"/>
        <v>13460.543362926161</v>
      </c>
      <c r="T175" s="2">
        <f t="shared" si="3"/>
        <v>36.468002319999997</v>
      </c>
      <c r="U175" s="2">
        <f t="shared" si="4"/>
        <v>36911</v>
      </c>
      <c r="V175" s="2">
        <f t="shared" si="8"/>
        <v>90.402339999999995</v>
      </c>
      <c r="W175" s="1">
        <f t="shared" si="6"/>
        <v>64</v>
      </c>
      <c r="X175" s="1">
        <f t="shared" si="7"/>
        <v>36</v>
      </c>
    </row>
    <row r="176" spans="1:24">
      <c r="A176" s="1" t="s">
        <v>203</v>
      </c>
      <c r="B176" s="1" t="s">
        <v>33</v>
      </c>
      <c r="C176" s="1">
        <v>37742.15625</v>
      </c>
      <c r="D176" s="1">
        <v>81.562004090000002</v>
      </c>
      <c r="E176" s="1">
        <v>99.221810660000003</v>
      </c>
      <c r="F176" s="1">
        <v>0</v>
      </c>
      <c r="G176" s="1">
        <v>0.77818933690000003</v>
      </c>
      <c r="H176" s="1">
        <v>0</v>
      </c>
      <c r="I176" s="1">
        <v>99.060495900000006</v>
      </c>
      <c r="J176" s="1">
        <v>0</v>
      </c>
      <c r="K176" s="1">
        <v>0.9395041006</v>
      </c>
      <c r="L176" s="1">
        <v>0</v>
      </c>
      <c r="M176" s="1">
        <v>99.258277660000005</v>
      </c>
      <c r="N176" s="1">
        <v>0</v>
      </c>
      <c r="O176" s="1">
        <v>0.74172233710000002</v>
      </c>
      <c r="P176" s="1">
        <v>0</v>
      </c>
      <c r="Q176" s="2">
        <f t="shared" si="0"/>
        <v>16</v>
      </c>
      <c r="R176" s="2">
        <f t="shared" si="1"/>
        <v>30783.259024279192</v>
      </c>
      <c r="S176" s="2">
        <f t="shared" si="2"/>
        <v>6958.8972257208079</v>
      </c>
      <c r="T176" s="2">
        <f t="shared" si="3"/>
        <v>18.437995909999998</v>
      </c>
      <c r="U176" s="2">
        <f t="shared" si="4"/>
        <v>37743</v>
      </c>
      <c r="V176" s="2">
        <f t="shared" si="8"/>
        <v>99.221810000000005</v>
      </c>
      <c r="W176" s="1">
        <f t="shared" si="6"/>
        <v>82</v>
      </c>
      <c r="X176" s="1">
        <f t="shared" si="7"/>
        <v>18</v>
      </c>
    </row>
    <row r="177" spans="1:24">
      <c r="A177" s="1" t="s">
        <v>204</v>
      </c>
      <c r="B177" s="1" t="s">
        <v>33</v>
      </c>
      <c r="C177" s="1">
        <v>37846.605470000002</v>
      </c>
      <c r="D177" s="1">
        <v>60.043003079999998</v>
      </c>
      <c r="E177" s="1">
        <v>99.966591550000004</v>
      </c>
      <c r="F177" s="1">
        <v>0</v>
      </c>
      <c r="G177" s="1">
        <v>3.3408445289999998E-2</v>
      </c>
      <c r="H177" s="1">
        <v>0</v>
      </c>
      <c r="I177" s="1">
        <v>100</v>
      </c>
      <c r="J177" s="1">
        <v>0</v>
      </c>
      <c r="K177" s="1">
        <v>0</v>
      </c>
      <c r="L177" s="1">
        <v>0</v>
      </c>
      <c r="M177" s="1">
        <v>99.944354840000003</v>
      </c>
      <c r="N177" s="1">
        <v>0</v>
      </c>
      <c r="O177" s="1">
        <v>5.5645161290000002E-2</v>
      </c>
      <c r="P177" s="1">
        <v>0</v>
      </c>
      <c r="Q177" s="2">
        <f t="shared" si="0"/>
        <v>16</v>
      </c>
      <c r="R177" s="2">
        <f t="shared" si="1"/>
        <v>22724.238488027549</v>
      </c>
      <c r="S177" s="2">
        <f t="shared" si="2"/>
        <v>15122.366981972453</v>
      </c>
      <c r="T177" s="2">
        <f t="shared" si="3"/>
        <v>39.956996920000002</v>
      </c>
      <c r="U177" s="2">
        <f t="shared" si="4"/>
        <v>37847</v>
      </c>
      <c r="V177" s="2">
        <f t="shared" si="8"/>
        <v>99.966589999999997</v>
      </c>
      <c r="W177" s="1">
        <f t="shared" si="6"/>
        <v>60</v>
      </c>
      <c r="X177" s="1">
        <f t="shared" si="7"/>
        <v>40</v>
      </c>
    </row>
    <row r="178" spans="1:24">
      <c r="A178" s="1" t="s">
        <v>205</v>
      </c>
      <c r="B178" s="1" t="s">
        <v>94</v>
      </c>
      <c r="C178" s="1">
        <v>38928.339840000001</v>
      </c>
      <c r="D178" s="1">
        <v>26.025999070000001</v>
      </c>
      <c r="E178" s="1">
        <v>75.091413250000002</v>
      </c>
      <c r="F178" s="1">
        <v>1.447541688</v>
      </c>
      <c r="G178" s="1">
        <v>14.56026288</v>
      </c>
      <c r="H178" s="1">
        <v>8.9007821739999997</v>
      </c>
      <c r="I178" s="1">
        <v>66.32791521</v>
      </c>
      <c r="J178" s="1">
        <v>1.9568248509999999</v>
      </c>
      <c r="K178" s="1">
        <v>19.68294895</v>
      </c>
      <c r="L178" s="1">
        <v>12.03231098</v>
      </c>
      <c r="M178" s="1">
        <v>100</v>
      </c>
      <c r="N178" s="1">
        <v>0</v>
      </c>
      <c r="O178" s="1">
        <v>0</v>
      </c>
      <c r="P178" s="1">
        <v>0</v>
      </c>
      <c r="Q178" s="2">
        <f t="shared" si="0"/>
        <v>16</v>
      </c>
      <c r="R178" s="2">
        <f t="shared" si="1"/>
        <v>10131.489364724841</v>
      </c>
      <c r="S178" s="2">
        <f t="shared" si="2"/>
        <v>28796.850475275161</v>
      </c>
      <c r="T178" s="2">
        <f t="shared" si="3"/>
        <v>73.974000930000003</v>
      </c>
      <c r="U178" s="2">
        <f t="shared" si="4"/>
        <v>38929</v>
      </c>
      <c r="V178" s="2">
        <f t="shared" si="8"/>
        <v>75.091409999999996</v>
      </c>
      <c r="W178" s="1">
        <f t="shared" si="6"/>
        <v>26</v>
      </c>
      <c r="X178" s="1">
        <f t="shared" si="7"/>
        <v>74</v>
      </c>
    </row>
    <row r="179" spans="1:24">
      <c r="A179" s="1" t="s">
        <v>206</v>
      </c>
      <c r="B179" s="1" t="s">
        <v>36</v>
      </c>
      <c r="C179" s="1">
        <v>40222.503909999999</v>
      </c>
      <c r="D179" s="1">
        <v>70.892997739999998</v>
      </c>
      <c r="E179" s="1">
        <v>98.359903250000002</v>
      </c>
      <c r="F179" s="1">
        <v>0.89216034950000001</v>
      </c>
      <c r="G179" s="1">
        <v>2.427900808E-6</v>
      </c>
      <c r="H179" s="1">
        <v>0.74793397129999994</v>
      </c>
      <c r="I179" s="1">
        <v>94.831146779999997</v>
      </c>
      <c r="J179" s="1">
        <v>2.5992513389999998</v>
      </c>
      <c r="K179" s="1">
        <v>0</v>
      </c>
      <c r="L179" s="1">
        <v>2.5696018770000002</v>
      </c>
      <c r="M179" s="1">
        <v>99.808731030000004</v>
      </c>
      <c r="N179" s="1">
        <v>0.19126897000000001</v>
      </c>
      <c r="O179" s="1">
        <v>0</v>
      </c>
      <c r="P179" s="1">
        <v>0</v>
      </c>
      <c r="Q179" s="2">
        <f t="shared" si="0"/>
        <v>16</v>
      </c>
      <c r="R179" s="2">
        <f t="shared" si="1"/>
        <v>28514.93878788771</v>
      </c>
      <c r="S179" s="2">
        <f t="shared" si="2"/>
        <v>11707.56512211229</v>
      </c>
      <c r="T179" s="2">
        <f t="shared" si="3"/>
        <v>29.107002260000002</v>
      </c>
      <c r="U179" s="2">
        <f t="shared" si="4"/>
        <v>40223</v>
      </c>
      <c r="V179" s="2">
        <f t="shared" si="8"/>
        <v>98.359899999999996</v>
      </c>
      <c r="W179" s="1">
        <f t="shared" si="6"/>
        <v>71</v>
      </c>
      <c r="X179" s="1">
        <f t="shared" si="7"/>
        <v>29</v>
      </c>
    </row>
    <row r="180" spans="1:24">
      <c r="A180" s="1" t="s">
        <v>207</v>
      </c>
      <c r="B180" s="1" t="s">
        <v>56</v>
      </c>
      <c r="C180" s="1">
        <v>43733.757810000003</v>
      </c>
      <c r="D180" s="1">
        <v>69.608001709999996</v>
      </c>
      <c r="E180" s="1">
        <v>93.928281949999999</v>
      </c>
      <c r="F180" s="1">
        <v>5.671978717</v>
      </c>
      <c r="G180" s="1">
        <v>7.5904501289999995E-2</v>
      </c>
      <c r="H180" s="1">
        <v>0.32383483600000001</v>
      </c>
      <c r="I180" s="1">
        <v>100</v>
      </c>
      <c r="J180" s="1">
        <v>0</v>
      </c>
      <c r="K180" s="1">
        <v>0</v>
      </c>
      <c r="L180" s="1">
        <v>0</v>
      </c>
      <c r="M180" s="1">
        <v>91.277270110000003</v>
      </c>
      <c r="N180" s="1">
        <v>8.1484577900000001</v>
      </c>
      <c r="O180" s="1">
        <v>0.1090456533</v>
      </c>
      <c r="P180" s="1">
        <v>0.46522644460000001</v>
      </c>
      <c r="Q180" s="2">
        <f t="shared" si="0"/>
        <v>16</v>
      </c>
      <c r="R180" s="2">
        <f t="shared" si="1"/>
        <v>30442.19488423206</v>
      </c>
      <c r="S180" s="2">
        <f t="shared" si="2"/>
        <v>13291.562925767943</v>
      </c>
      <c r="T180" s="2">
        <f t="shared" si="3"/>
        <v>30.391998290000004</v>
      </c>
      <c r="U180" s="2">
        <f t="shared" si="4"/>
        <v>43734</v>
      </c>
      <c r="V180" s="2">
        <f t="shared" si="8"/>
        <v>93.928280000000001</v>
      </c>
      <c r="W180" s="1">
        <f t="shared" si="6"/>
        <v>70</v>
      </c>
      <c r="X180" s="1">
        <f t="shared" si="7"/>
        <v>30</v>
      </c>
    </row>
    <row r="181" spans="1:24">
      <c r="A181" s="1" t="s">
        <v>208</v>
      </c>
      <c r="B181" s="1" t="s">
        <v>94</v>
      </c>
      <c r="C181" s="1">
        <v>43849.269529999998</v>
      </c>
      <c r="D181" s="1">
        <v>35.252998349999999</v>
      </c>
      <c r="E181" s="1">
        <v>60.448675600000001</v>
      </c>
      <c r="F181" s="1">
        <v>26.670019750000002</v>
      </c>
      <c r="G181" s="1">
        <v>3.6502178750000001</v>
      </c>
      <c r="H181" s="1">
        <v>9.2310867739999996</v>
      </c>
      <c r="I181" s="1">
        <v>53.19902707</v>
      </c>
      <c r="J181" s="1">
        <v>27.457644510000002</v>
      </c>
      <c r="K181" s="1">
        <v>5.6376600080000001</v>
      </c>
      <c r="L181" s="1">
        <v>13.70566842</v>
      </c>
      <c r="M181" s="1">
        <v>73.763659559999994</v>
      </c>
      <c r="N181" s="1">
        <v>25.223439859999999</v>
      </c>
      <c r="O181" s="1">
        <v>0</v>
      </c>
      <c r="P181" s="1">
        <v>1.012900581</v>
      </c>
      <c r="Q181" s="2">
        <f t="shared" si="0"/>
        <v>16</v>
      </c>
      <c r="R181" s="2">
        <f t="shared" si="1"/>
        <v>15458.18226389795</v>
      </c>
      <c r="S181" s="2">
        <f t="shared" si="2"/>
        <v>28391.087266102048</v>
      </c>
      <c r="T181" s="2">
        <f t="shared" si="3"/>
        <v>64.747001650000001</v>
      </c>
      <c r="U181" s="2">
        <f t="shared" si="4"/>
        <v>43850</v>
      </c>
      <c r="V181" s="2">
        <f t="shared" si="8"/>
        <v>60.448680000000003</v>
      </c>
      <c r="W181" s="1">
        <f t="shared" si="6"/>
        <v>35</v>
      </c>
      <c r="X181" s="1">
        <f t="shared" si="7"/>
        <v>65</v>
      </c>
    </row>
    <row r="182" spans="1:24">
      <c r="A182" s="1" t="s">
        <v>209</v>
      </c>
      <c r="B182" s="1" t="s">
        <v>56</v>
      </c>
      <c r="C182" s="1">
        <v>43851.042970000002</v>
      </c>
      <c r="D182" s="1">
        <v>73.733001709999996</v>
      </c>
      <c r="E182" s="1">
        <v>94.43732996</v>
      </c>
      <c r="F182" s="1">
        <v>4.9858808420000003</v>
      </c>
      <c r="G182" s="1">
        <v>0.53183666380000005</v>
      </c>
      <c r="H182" s="1">
        <v>4.495253272E-2</v>
      </c>
      <c r="I182" s="1">
        <v>90.037537909999998</v>
      </c>
      <c r="J182" s="1">
        <v>8.79672214</v>
      </c>
      <c r="K182" s="1">
        <v>0.99460302810000001</v>
      </c>
      <c r="L182" s="1">
        <v>0.17113692580000001</v>
      </c>
      <c r="M182" s="1">
        <v>96.004735859999997</v>
      </c>
      <c r="N182" s="1">
        <v>3.628288591</v>
      </c>
      <c r="O182" s="1">
        <v>0.36697554780000002</v>
      </c>
      <c r="P182" s="1">
        <v>0</v>
      </c>
      <c r="Q182" s="2">
        <f t="shared" si="0"/>
        <v>16</v>
      </c>
      <c r="R182" s="2">
        <f t="shared" si="1"/>
        <v>32332.690262922933</v>
      </c>
      <c r="S182" s="2">
        <f t="shared" si="2"/>
        <v>11518.352707077069</v>
      </c>
      <c r="T182" s="2">
        <f t="shared" si="3"/>
        <v>26.266998290000004</v>
      </c>
      <c r="U182" s="2">
        <f t="shared" si="4"/>
        <v>43852</v>
      </c>
      <c r="V182" s="2">
        <f t="shared" si="8"/>
        <v>94.437330000000003</v>
      </c>
      <c r="W182" s="1">
        <f t="shared" si="6"/>
        <v>74</v>
      </c>
      <c r="X182" s="1">
        <f t="shared" si="7"/>
        <v>26</v>
      </c>
    </row>
    <row r="183" spans="1:24">
      <c r="A183" s="1" t="s">
        <v>210</v>
      </c>
      <c r="B183" s="1" t="s">
        <v>36</v>
      </c>
      <c r="C183" s="1">
        <v>45195.777340000001</v>
      </c>
      <c r="D183" s="1">
        <v>92.111000059999995</v>
      </c>
      <c r="E183" s="1" t="s">
        <v>25</v>
      </c>
      <c r="F183" s="1" t="s">
        <v>25</v>
      </c>
      <c r="G183" s="1" t="s">
        <v>25</v>
      </c>
      <c r="H183" s="1" t="s">
        <v>25</v>
      </c>
      <c r="I183" s="1" t="s">
        <v>25</v>
      </c>
      <c r="J183" s="1" t="s">
        <v>25</v>
      </c>
      <c r="K183" s="1" t="s">
        <v>25</v>
      </c>
      <c r="L183" s="1" t="s">
        <v>25</v>
      </c>
      <c r="M183" s="1">
        <v>99.790420650000002</v>
      </c>
      <c r="N183" s="1">
        <v>0</v>
      </c>
      <c r="O183" s="1">
        <v>0.20957935010000001</v>
      </c>
      <c r="P183" s="1">
        <v>0</v>
      </c>
      <c r="Q183" s="2">
        <f t="shared" si="0"/>
        <v>16</v>
      </c>
      <c r="R183" s="2">
        <f t="shared" si="1"/>
        <v>41630.282492764869</v>
      </c>
      <c r="S183" s="2">
        <f t="shared" si="2"/>
        <v>3565.4948472351316</v>
      </c>
      <c r="T183" s="2">
        <f t="shared" si="3"/>
        <v>7.888999940000005</v>
      </c>
      <c r="U183" s="2">
        <f t="shared" si="4"/>
        <v>45196</v>
      </c>
      <c r="V183" s="2" t="s">
        <v>25</v>
      </c>
      <c r="W183" s="1">
        <f t="shared" si="6"/>
        <v>92</v>
      </c>
      <c r="X183" s="1">
        <f t="shared" si="7"/>
        <v>8</v>
      </c>
    </row>
    <row r="184" spans="1:24">
      <c r="A184" s="1" t="s">
        <v>211</v>
      </c>
      <c r="B184" s="1" t="s">
        <v>94</v>
      </c>
      <c r="C184" s="1">
        <v>45741</v>
      </c>
      <c r="D184" s="1">
        <v>24.95400047</v>
      </c>
      <c r="E184" s="1">
        <v>55.855049209999997</v>
      </c>
      <c r="F184" s="1">
        <v>27.282859999999999</v>
      </c>
      <c r="G184" s="1">
        <v>12.16590654</v>
      </c>
      <c r="H184" s="1">
        <v>4.6961842520000001</v>
      </c>
      <c r="I184" s="1">
        <v>48.231189579999999</v>
      </c>
      <c r="J184" s="1">
        <v>31.784694259999998</v>
      </c>
      <c r="K184" s="1">
        <v>14.076160610000001</v>
      </c>
      <c r="L184" s="1">
        <v>5.9079555460000002</v>
      </c>
      <c r="M184" s="1">
        <v>78.782851800000003</v>
      </c>
      <c r="N184" s="1">
        <v>13.74416783</v>
      </c>
      <c r="O184" s="1">
        <v>6.4210441329999997</v>
      </c>
      <c r="P184" s="1">
        <v>1.0519362379999999</v>
      </c>
      <c r="Q184" s="2">
        <f t="shared" si="0"/>
        <v>16</v>
      </c>
      <c r="R184" s="2">
        <f t="shared" si="1"/>
        <v>11414.2093549827</v>
      </c>
      <c r="S184" s="2">
        <f t="shared" si="2"/>
        <v>34326.790645017303</v>
      </c>
      <c r="T184" s="2">
        <f t="shared" si="3"/>
        <v>75.045999530000003</v>
      </c>
      <c r="U184" s="2">
        <f t="shared" si="4"/>
        <v>45741</v>
      </c>
      <c r="V184" s="2">
        <f t="shared" ref="V184:V214" si="9">ROUND(E184:E396,5)</f>
        <v>55.855049999999999</v>
      </c>
      <c r="W184" s="1">
        <f t="shared" si="6"/>
        <v>25</v>
      </c>
      <c r="X184" s="1">
        <f t="shared" si="7"/>
        <v>75</v>
      </c>
    </row>
    <row r="185" spans="1:24">
      <c r="A185" s="1" t="s">
        <v>212</v>
      </c>
      <c r="B185" s="1" t="s">
        <v>33</v>
      </c>
      <c r="C185" s="1">
        <v>46754.78125</v>
      </c>
      <c r="D185" s="1">
        <v>80.809997559999999</v>
      </c>
      <c r="E185" s="1">
        <v>99.925612610000002</v>
      </c>
      <c r="F185" s="1">
        <v>0</v>
      </c>
      <c r="G185" s="1">
        <v>7.4387391420000004E-2</v>
      </c>
      <c r="H185" s="1">
        <v>0</v>
      </c>
      <c r="I185" s="1">
        <v>100</v>
      </c>
      <c r="J185" s="1">
        <v>0</v>
      </c>
      <c r="K185" s="1">
        <v>0</v>
      </c>
      <c r="L185" s="1">
        <v>0</v>
      </c>
      <c r="M185" s="1">
        <v>99.907945209999994</v>
      </c>
      <c r="N185" s="1">
        <v>0</v>
      </c>
      <c r="O185" s="1">
        <v>9.2054794519999997E-2</v>
      </c>
      <c r="P185" s="1">
        <v>0</v>
      </c>
      <c r="Q185" s="2">
        <f t="shared" si="0"/>
        <v>16</v>
      </c>
      <c r="R185" s="2">
        <f t="shared" si="1"/>
        <v>37782.537587308339</v>
      </c>
      <c r="S185" s="2">
        <f t="shared" si="2"/>
        <v>8972.2436626916606</v>
      </c>
      <c r="T185" s="2">
        <f t="shared" si="3"/>
        <v>19.190002440000001</v>
      </c>
      <c r="U185" s="2">
        <f t="shared" si="4"/>
        <v>46755</v>
      </c>
      <c r="V185" s="2">
        <f t="shared" si="9"/>
        <v>99.925610000000006</v>
      </c>
      <c r="W185" s="1">
        <f t="shared" si="6"/>
        <v>81</v>
      </c>
      <c r="X185" s="1">
        <f t="shared" si="7"/>
        <v>19</v>
      </c>
    </row>
    <row r="186" spans="1:24">
      <c r="A186" s="1" t="s">
        <v>213</v>
      </c>
      <c r="B186" s="1" t="s">
        <v>36</v>
      </c>
      <c r="C186" s="1">
        <v>50882.882810000003</v>
      </c>
      <c r="D186" s="1">
        <v>81.424995420000002</v>
      </c>
      <c r="E186" s="1">
        <v>97.491657110000006</v>
      </c>
      <c r="F186" s="1">
        <v>0.18615215909999999</v>
      </c>
      <c r="G186" s="1">
        <v>0.95361622280000002</v>
      </c>
      <c r="H186" s="1">
        <v>1.3685745119999999</v>
      </c>
      <c r="I186" s="1">
        <v>86.767072819999996</v>
      </c>
      <c r="J186" s="1">
        <v>0.73122820160000002</v>
      </c>
      <c r="K186" s="1">
        <v>5.13386897</v>
      </c>
      <c r="L186" s="1">
        <v>7.3678300050000001</v>
      </c>
      <c r="M186" s="1">
        <v>99.938192799999996</v>
      </c>
      <c r="N186" s="1">
        <v>6.18072E-2</v>
      </c>
      <c r="O186" s="1">
        <v>0</v>
      </c>
      <c r="P186" s="1">
        <v>0</v>
      </c>
      <c r="Q186" s="2">
        <f t="shared" si="0"/>
        <v>16</v>
      </c>
      <c r="R186" s="2">
        <f t="shared" si="1"/>
        <v>41431.384997606467</v>
      </c>
      <c r="S186" s="2">
        <f t="shared" si="2"/>
        <v>9451.4978123935362</v>
      </c>
      <c r="T186" s="2">
        <f t="shared" si="3"/>
        <v>18.575004579999998</v>
      </c>
      <c r="U186" s="2">
        <f t="shared" si="4"/>
        <v>50883</v>
      </c>
      <c r="V186" s="2">
        <f t="shared" si="9"/>
        <v>97.491659999999996</v>
      </c>
      <c r="W186" s="1">
        <f t="shared" si="6"/>
        <v>81</v>
      </c>
      <c r="X186" s="1">
        <f t="shared" si="7"/>
        <v>19</v>
      </c>
    </row>
    <row r="187" spans="1:24">
      <c r="A187" s="1" t="s">
        <v>214</v>
      </c>
      <c r="B187" s="1" t="s">
        <v>33</v>
      </c>
      <c r="C187" s="1">
        <v>51269.183590000001</v>
      </c>
      <c r="D187" s="1">
        <v>81.414001459999994</v>
      </c>
      <c r="E187" s="1">
        <v>99.931396649999996</v>
      </c>
      <c r="F187" s="1">
        <v>0</v>
      </c>
      <c r="G187" s="1">
        <v>6.8603352960000002E-2</v>
      </c>
      <c r="H187" s="1">
        <v>0</v>
      </c>
      <c r="I187" s="1" t="s">
        <v>25</v>
      </c>
      <c r="J187" s="1" t="s">
        <v>25</v>
      </c>
      <c r="K187" s="1" t="s">
        <v>25</v>
      </c>
      <c r="L187" s="1" t="s">
        <v>25</v>
      </c>
      <c r="M187" s="1" t="s">
        <v>25</v>
      </c>
      <c r="N187" s="1" t="s">
        <v>25</v>
      </c>
      <c r="O187" s="1" t="s">
        <v>25</v>
      </c>
      <c r="P187" s="1" t="s">
        <v>25</v>
      </c>
      <c r="Q187" s="2">
        <f t="shared" si="0"/>
        <v>16</v>
      </c>
      <c r="R187" s="2">
        <f t="shared" si="1"/>
        <v>41740.29387649268</v>
      </c>
      <c r="S187" s="2">
        <f t="shared" si="2"/>
        <v>9528.8897135073203</v>
      </c>
      <c r="T187" s="2">
        <f t="shared" si="3"/>
        <v>18.585998540000006</v>
      </c>
      <c r="U187" s="2">
        <f t="shared" si="4"/>
        <v>51270</v>
      </c>
      <c r="V187" s="2">
        <f t="shared" si="9"/>
        <v>99.931399999999996</v>
      </c>
      <c r="W187" s="1">
        <f t="shared" si="6"/>
        <v>81</v>
      </c>
      <c r="X187" s="1">
        <f t="shared" si="7"/>
        <v>19</v>
      </c>
    </row>
    <row r="188" spans="1:24">
      <c r="A188" s="1" t="s">
        <v>215</v>
      </c>
      <c r="B188" s="1" t="s">
        <v>56</v>
      </c>
      <c r="C188" s="1">
        <v>53771.300779999998</v>
      </c>
      <c r="D188" s="1">
        <v>27.994998930000001</v>
      </c>
      <c r="E188" s="1">
        <v>61.632891579999999</v>
      </c>
      <c r="F188" s="1">
        <v>9.54187005</v>
      </c>
      <c r="G188" s="1">
        <v>9.7800875240000007</v>
      </c>
      <c r="H188" s="1">
        <v>19.045150840000002</v>
      </c>
      <c r="I188" s="1">
        <v>51.779978929999999</v>
      </c>
      <c r="J188" s="1">
        <v>11.569004189999999</v>
      </c>
      <c r="K188" s="1">
        <v>12.519113219999999</v>
      </c>
      <c r="L188" s="1">
        <v>24.131903659999999</v>
      </c>
      <c r="M188" s="1">
        <v>86.975231449999995</v>
      </c>
      <c r="N188" s="1">
        <v>4.327944725</v>
      </c>
      <c r="O188" s="1">
        <v>2.7351426299999999</v>
      </c>
      <c r="P188" s="1">
        <v>5.9616811930000004</v>
      </c>
      <c r="Q188" s="2">
        <f t="shared" si="0"/>
        <v>16</v>
      </c>
      <c r="R188" s="2">
        <f t="shared" si="1"/>
        <v>15053.275078008082</v>
      </c>
      <c r="S188" s="2">
        <f t="shared" si="2"/>
        <v>38718.025701991915</v>
      </c>
      <c r="T188" s="2">
        <f t="shared" si="3"/>
        <v>72.005001069999992</v>
      </c>
      <c r="U188" s="2">
        <f t="shared" si="4"/>
        <v>53772</v>
      </c>
      <c r="V188" s="2">
        <f t="shared" si="9"/>
        <v>61.632890000000003</v>
      </c>
      <c r="W188" s="1">
        <f t="shared" si="6"/>
        <v>28</v>
      </c>
      <c r="X188" s="1">
        <f t="shared" si="7"/>
        <v>72</v>
      </c>
    </row>
    <row r="189" spans="1:24">
      <c r="A189" s="1" t="s">
        <v>216</v>
      </c>
      <c r="B189" s="1" t="s">
        <v>56</v>
      </c>
      <c r="C189" s="1">
        <v>54409.792970000002</v>
      </c>
      <c r="D189" s="1">
        <v>31.14100075</v>
      </c>
      <c r="E189" s="1">
        <v>83.718191910000002</v>
      </c>
      <c r="F189" s="1">
        <v>1.595436949</v>
      </c>
      <c r="G189" s="1">
        <v>5.1094247800000003</v>
      </c>
      <c r="H189" s="1">
        <v>9.5769463619999993</v>
      </c>
      <c r="I189" s="1">
        <v>78.422564690000002</v>
      </c>
      <c r="J189" s="1">
        <v>2.3169621419999999</v>
      </c>
      <c r="K189" s="1">
        <v>6.5923936940000001</v>
      </c>
      <c r="L189" s="1">
        <v>12.66807947</v>
      </c>
      <c r="M189" s="1">
        <v>95.427886060000006</v>
      </c>
      <c r="N189" s="1">
        <v>0</v>
      </c>
      <c r="O189" s="1">
        <v>1.8302830059999999</v>
      </c>
      <c r="P189" s="1">
        <v>2.741830931</v>
      </c>
      <c r="Q189" s="2">
        <f t="shared" si="0"/>
        <v>16</v>
      </c>
      <c r="R189" s="2">
        <f t="shared" si="1"/>
        <v>16943.754036861148</v>
      </c>
      <c r="S189" s="2">
        <f t="shared" si="2"/>
        <v>37466.038933138858</v>
      </c>
      <c r="T189" s="2">
        <f t="shared" si="3"/>
        <v>68.858999249999997</v>
      </c>
      <c r="U189" s="2">
        <f t="shared" si="4"/>
        <v>54410</v>
      </c>
      <c r="V189" s="2">
        <f t="shared" si="9"/>
        <v>83.718190000000007</v>
      </c>
      <c r="W189" s="1">
        <f t="shared" si="6"/>
        <v>31</v>
      </c>
      <c r="X189" s="1">
        <f t="shared" si="7"/>
        <v>69</v>
      </c>
    </row>
    <row r="190" spans="1:24">
      <c r="A190" s="1" t="s">
        <v>217</v>
      </c>
      <c r="B190" s="1" t="s">
        <v>36</v>
      </c>
      <c r="C190" s="1">
        <v>59308.691409999999</v>
      </c>
      <c r="D190" s="1">
        <v>67.354003910000003</v>
      </c>
      <c r="E190" s="1">
        <v>93.885057439999997</v>
      </c>
      <c r="F190" s="1">
        <v>2.7727361859999999</v>
      </c>
      <c r="G190" s="1">
        <v>1.410816657</v>
      </c>
      <c r="H190" s="1">
        <v>1.9313897120000001</v>
      </c>
      <c r="I190" s="1">
        <v>83.329481180000002</v>
      </c>
      <c r="J190" s="1">
        <v>6.9773593590000003</v>
      </c>
      <c r="K190" s="1">
        <v>3.7769992870000002</v>
      </c>
      <c r="L190" s="1">
        <v>5.9161601729999997</v>
      </c>
      <c r="M190" s="1">
        <v>99.001264840000005</v>
      </c>
      <c r="N190" s="1">
        <v>0.73478540299999995</v>
      </c>
      <c r="O190" s="1">
        <v>0.26394975469999998</v>
      </c>
      <c r="P190" s="1">
        <v>0</v>
      </c>
      <c r="Q190" s="2">
        <f t="shared" si="0"/>
        <v>16</v>
      </c>
      <c r="R190" s="2">
        <f t="shared" si="1"/>
        <v>39946.778331261237</v>
      </c>
      <c r="S190" s="2">
        <f t="shared" si="2"/>
        <v>19361.913078738762</v>
      </c>
      <c r="T190" s="2">
        <f t="shared" si="3"/>
        <v>32.645996089999997</v>
      </c>
      <c r="U190" s="2">
        <f t="shared" si="4"/>
        <v>59309</v>
      </c>
      <c r="V190" s="2">
        <f t="shared" si="9"/>
        <v>93.885059999999996</v>
      </c>
      <c r="W190" s="1">
        <f t="shared" si="6"/>
        <v>67</v>
      </c>
      <c r="X190" s="1">
        <f t="shared" si="7"/>
        <v>33</v>
      </c>
    </row>
    <row r="191" spans="1:24">
      <c r="A191" s="1" t="s">
        <v>218</v>
      </c>
      <c r="B191" s="1" t="s">
        <v>56</v>
      </c>
      <c r="C191" s="1">
        <v>59734.214840000001</v>
      </c>
      <c r="D191" s="1">
        <v>35.227001190000003</v>
      </c>
      <c r="E191" s="1">
        <v>60.716797589999999</v>
      </c>
      <c r="F191" s="1">
        <v>11.29007067</v>
      </c>
      <c r="G191" s="1">
        <v>14.51775136</v>
      </c>
      <c r="H191" s="1">
        <v>13.475380380000001</v>
      </c>
      <c r="I191" s="1">
        <v>45.446965339999998</v>
      </c>
      <c r="J191" s="1">
        <v>13.98368881</v>
      </c>
      <c r="K191" s="1">
        <v>21.21996133</v>
      </c>
      <c r="L191" s="1">
        <v>19.349384520000001</v>
      </c>
      <c r="M191" s="1">
        <v>88.793924899999993</v>
      </c>
      <c r="N191" s="1">
        <v>6.3372311659999996</v>
      </c>
      <c r="O191" s="1">
        <v>2.1941787860000002</v>
      </c>
      <c r="P191" s="1">
        <v>2.6746651520000002</v>
      </c>
      <c r="Q191" s="2">
        <f t="shared" si="0"/>
        <v>16</v>
      </c>
      <c r="R191" s="2">
        <f t="shared" si="1"/>
        <v>21042.572572523957</v>
      </c>
      <c r="S191" s="2">
        <f t="shared" si="2"/>
        <v>38691.64226747604</v>
      </c>
      <c r="T191" s="2">
        <f t="shared" si="3"/>
        <v>64.77299880999999</v>
      </c>
      <c r="U191" s="2">
        <f t="shared" si="4"/>
        <v>59735</v>
      </c>
      <c r="V191" s="2">
        <f t="shared" si="9"/>
        <v>60.716799999999999</v>
      </c>
      <c r="W191" s="1">
        <f t="shared" si="6"/>
        <v>35</v>
      </c>
      <c r="X191" s="1">
        <f t="shared" si="7"/>
        <v>65</v>
      </c>
    </row>
    <row r="192" spans="1:24">
      <c r="A192" s="1" t="s">
        <v>219</v>
      </c>
      <c r="B192" s="1" t="s">
        <v>33</v>
      </c>
      <c r="C192" s="1">
        <v>60461.828130000002</v>
      </c>
      <c r="D192" s="1">
        <v>71.038993840000003</v>
      </c>
      <c r="E192" s="1">
        <v>99.91703407</v>
      </c>
      <c r="F192" s="1">
        <v>0</v>
      </c>
      <c r="G192" s="1">
        <v>8.2965925910000002E-2</v>
      </c>
      <c r="H192" s="1">
        <v>0</v>
      </c>
      <c r="I192" s="1" t="s">
        <v>25</v>
      </c>
      <c r="J192" s="1" t="s">
        <v>25</v>
      </c>
      <c r="K192" s="1" t="s">
        <v>25</v>
      </c>
      <c r="L192" s="1" t="s">
        <v>25</v>
      </c>
      <c r="M192" s="1" t="s">
        <v>25</v>
      </c>
      <c r="N192" s="1" t="s">
        <v>25</v>
      </c>
      <c r="O192" s="1" t="s">
        <v>25</v>
      </c>
      <c r="P192" s="1" t="s">
        <v>25</v>
      </c>
      <c r="Q192" s="2">
        <f t="shared" si="0"/>
        <v>16</v>
      </c>
      <c r="R192" s="2">
        <f t="shared" si="1"/>
        <v>42951.474360822096</v>
      </c>
      <c r="S192" s="2">
        <f t="shared" si="2"/>
        <v>17510.353769177906</v>
      </c>
      <c r="T192" s="2">
        <f t="shared" si="3"/>
        <v>28.961006159999997</v>
      </c>
      <c r="U192" s="2">
        <f t="shared" si="4"/>
        <v>60462</v>
      </c>
      <c r="V192" s="2">
        <f t="shared" si="9"/>
        <v>99.917029999999997</v>
      </c>
      <c r="W192" s="1">
        <f t="shared" si="6"/>
        <v>71</v>
      </c>
      <c r="X192" s="1">
        <f t="shared" si="7"/>
        <v>29</v>
      </c>
    </row>
    <row r="193" spans="1:24">
      <c r="A193" s="1" t="s">
        <v>220</v>
      </c>
      <c r="B193" s="1" t="s">
        <v>33</v>
      </c>
      <c r="C193" s="1">
        <v>65273.511720000002</v>
      </c>
      <c r="D193" s="1">
        <v>80.974998470000003</v>
      </c>
      <c r="E193" s="1">
        <v>99.999998500000004</v>
      </c>
      <c r="F193" s="1">
        <v>0</v>
      </c>
      <c r="G193" s="1">
        <v>1.49610841E-6</v>
      </c>
      <c r="H193" s="1">
        <v>0</v>
      </c>
      <c r="I193" s="1">
        <v>100</v>
      </c>
      <c r="J193" s="1">
        <v>0</v>
      </c>
      <c r="K193" s="1">
        <v>0</v>
      </c>
      <c r="L193" s="1">
        <v>0</v>
      </c>
      <c r="M193" s="1">
        <v>100</v>
      </c>
      <c r="N193" s="1">
        <v>0</v>
      </c>
      <c r="O193" s="1">
        <v>0</v>
      </c>
      <c r="P193" s="1">
        <v>0</v>
      </c>
      <c r="Q193" s="2">
        <f t="shared" si="0"/>
        <v>16</v>
      </c>
      <c r="R193" s="2">
        <f t="shared" si="1"/>
        <v>52855.225116585279</v>
      </c>
      <c r="S193" s="2">
        <f t="shared" si="2"/>
        <v>12418.286603414723</v>
      </c>
      <c r="T193" s="2">
        <f t="shared" si="3"/>
        <v>19.025001529999997</v>
      </c>
      <c r="U193" s="2">
        <f t="shared" si="4"/>
        <v>65274</v>
      </c>
      <c r="V193" s="2">
        <f t="shared" si="9"/>
        <v>100</v>
      </c>
      <c r="W193" s="1">
        <f t="shared" si="6"/>
        <v>81</v>
      </c>
      <c r="X193" s="1">
        <f t="shared" si="7"/>
        <v>19</v>
      </c>
    </row>
    <row r="194" spans="1:24">
      <c r="A194" s="1" t="s">
        <v>221</v>
      </c>
      <c r="B194" s="1" t="s">
        <v>33</v>
      </c>
      <c r="C194" s="1">
        <v>67886.007809999996</v>
      </c>
      <c r="D194" s="1">
        <v>83.902999879999996</v>
      </c>
      <c r="E194" s="1">
        <v>99.999998559999995</v>
      </c>
      <c r="F194" s="1">
        <v>0</v>
      </c>
      <c r="G194" s="1">
        <v>1.4385328199999999E-6</v>
      </c>
      <c r="H194" s="1">
        <v>0</v>
      </c>
      <c r="I194" s="1">
        <v>100</v>
      </c>
      <c r="J194" s="1">
        <v>0</v>
      </c>
      <c r="K194" s="1">
        <v>0</v>
      </c>
      <c r="L194" s="1">
        <v>0</v>
      </c>
      <c r="M194" s="1">
        <v>100</v>
      </c>
      <c r="N194" s="1">
        <v>0</v>
      </c>
      <c r="O194" s="1">
        <v>0</v>
      </c>
      <c r="P194" s="1">
        <v>0</v>
      </c>
      <c r="Q194" s="2">
        <f t="shared" si="0"/>
        <v>16</v>
      </c>
      <c r="R194" s="2">
        <f t="shared" si="1"/>
        <v>56958.397051361084</v>
      </c>
      <c r="S194" s="2">
        <f t="shared" si="2"/>
        <v>10927.610758638912</v>
      </c>
      <c r="T194" s="2">
        <f t="shared" si="3"/>
        <v>16.097000120000004</v>
      </c>
      <c r="U194" s="2">
        <f t="shared" si="4"/>
        <v>67887</v>
      </c>
      <c r="V194" s="2">
        <f t="shared" si="9"/>
        <v>100</v>
      </c>
      <c r="W194" s="1">
        <f t="shared" si="6"/>
        <v>84</v>
      </c>
      <c r="X194" s="1">
        <f t="shared" si="7"/>
        <v>16</v>
      </c>
    </row>
    <row r="195" spans="1:24">
      <c r="A195" s="1" t="s">
        <v>222</v>
      </c>
      <c r="B195" s="1" t="s">
        <v>36</v>
      </c>
      <c r="C195" s="1">
        <v>69799.976559999996</v>
      </c>
      <c r="D195" s="1">
        <v>51.430000309999997</v>
      </c>
      <c r="E195" s="1">
        <v>100</v>
      </c>
      <c r="F195" s="1">
        <v>0</v>
      </c>
      <c r="G195" s="1">
        <v>0</v>
      </c>
      <c r="H195" s="1">
        <v>0</v>
      </c>
      <c r="I195" s="1">
        <v>100</v>
      </c>
      <c r="J195" s="1">
        <v>0</v>
      </c>
      <c r="K195" s="1">
        <v>0</v>
      </c>
      <c r="L195" s="1">
        <v>0</v>
      </c>
      <c r="M195" s="1">
        <v>100</v>
      </c>
      <c r="N195" s="1">
        <v>0</v>
      </c>
      <c r="O195" s="1">
        <v>0</v>
      </c>
      <c r="P195" s="1">
        <v>0</v>
      </c>
      <c r="Q195" s="2">
        <f t="shared" si="0"/>
        <v>16</v>
      </c>
      <c r="R195" s="2">
        <f t="shared" si="1"/>
        <v>35898.128161187924</v>
      </c>
      <c r="S195" s="2">
        <f t="shared" si="2"/>
        <v>33901.848398812072</v>
      </c>
      <c r="T195" s="2">
        <f t="shared" si="3"/>
        <v>48.569999690000003</v>
      </c>
      <c r="U195" s="2">
        <f t="shared" si="4"/>
        <v>69800</v>
      </c>
      <c r="V195" s="2">
        <f t="shared" si="9"/>
        <v>100</v>
      </c>
      <c r="W195" s="1">
        <f t="shared" si="6"/>
        <v>51</v>
      </c>
      <c r="X195" s="1">
        <f t="shared" si="7"/>
        <v>49</v>
      </c>
    </row>
    <row r="196" spans="1:24">
      <c r="A196" s="1" t="s">
        <v>223</v>
      </c>
      <c r="B196" s="1" t="s">
        <v>33</v>
      </c>
      <c r="C196" s="1">
        <v>83783.945309999996</v>
      </c>
      <c r="D196" s="1">
        <v>77.453002929999997</v>
      </c>
      <c r="E196" s="1">
        <v>100.00000230000001</v>
      </c>
      <c r="F196" s="1">
        <v>0</v>
      </c>
      <c r="G196" s="1">
        <v>0</v>
      </c>
      <c r="H196" s="1">
        <v>0</v>
      </c>
      <c r="I196" s="1">
        <v>100</v>
      </c>
      <c r="J196" s="1">
        <v>0</v>
      </c>
      <c r="K196" s="1">
        <v>0</v>
      </c>
      <c r="L196" s="1">
        <v>0</v>
      </c>
      <c r="M196" s="1">
        <v>100</v>
      </c>
      <c r="N196" s="1">
        <v>0</v>
      </c>
      <c r="O196" s="1">
        <v>0</v>
      </c>
      <c r="P196" s="1">
        <v>0</v>
      </c>
      <c r="Q196" s="2">
        <f t="shared" si="0"/>
        <v>16</v>
      </c>
      <c r="R196" s="2">
        <f t="shared" si="1"/>
        <v>64893.181615823887</v>
      </c>
      <c r="S196" s="2">
        <f t="shared" si="2"/>
        <v>18890.763694176108</v>
      </c>
      <c r="T196" s="2">
        <f t="shared" si="3"/>
        <v>22.546997070000003</v>
      </c>
      <c r="U196" s="2">
        <f t="shared" si="4"/>
        <v>83784</v>
      </c>
      <c r="V196" s="2">
        <f t="shared" si="9"/>
        <v>100</v>
      </c>
      <c r="W196" s="1">
        <f t="shared" si="6"/>
        <v>77</v>
      </c>
      <c r="X196" s="1">
        <f t="shared" si="7"/>
        <v>23</v>
      </c>
    </row>
    <row r="197" spans="1:24">
      <c r="A197" s="1" t="s">
        <v>224</v>
      </c>
      <c r="B197" s="1" t="s">
        <v>56</v>
      </c>
      <c r="C197" s="1">
        <v>83992.953129999994</v>
      </c>
      <c r="D197" s="1">
        <v>75.874000550000005</v>
      </c>
      <c r="E197" s="1">
        <v>97.482636330000005</v>
      </c>
      <c r="F197" s="1">
        <v>1.938311229</v>
      </c>
      <c r="G197" s="1">
        <v>0.51379736310000002</v>
      </c>
      <c r="H197" s="1">
        <v>6.5255081849999994E-2</v>
      </c>
      <c r="I197" s="1">
        <v>93.828735379999998</v>
      </c>
      <c r="J197" s="1">
        <v>4.2979487650000001</v>
      </c>
      <c r="K197" s="1">
        <v>1.602839669</v>
      </c>
      <c r="L197" s="1">
        <v>0.27047619049999999</v>
      </c>
      <c r="M197" s="1">
        <v>98.644486720000003</v>
      </c>
      <c r="N197" s="1">
        <v>1.1880066709999999</v>
      </c>
      <c r="O197" s="1">
        <v>0.1675066077</v>
      </c>
      <c r="P197" s="1">
        <v>0</v>
      </c>
      <c r="Q197" s="2">
        <f t="shared" si="0"/>
        <v>16</v>
      </c>
      <c r="R197" s="2">
        <f t="shared" si="1"/>
        <v>63728.813719817445</v>
      </c>
      <c r="S197" s="2">
        <f t="shared" si="2"/>
        <v>20264.13941018255</v>
      </c>
      <c r="T197" s="2">
        <f t="shared" si="3"/>
        <v>24.125999449999995</v>
      </c>
      <c r="U197" s="2">
        <f t="shared" si="4"/>
        <v>83993</v>
      </c>
      <c r="V197" s="2">
        <f t="shared" si="9"/>
        <v>97.482640000000004</v>
      </c>
      <c r="W197" s="1">
        <f t="shared" si="6"/>
        <v>76</v>
      </c>
      <c r="X197" s="1">
        <f t="shared" si="7"/>
        <v>24</v>
      </c>
    </row>
    <row r="198" spans="1:24">
      <c r="A198" s="1" t="s">
        <v>225</v>
      </c>
      <c r="B198" s="1" t="s">
        <v>36</v>
      </c>
      <c r="C198" s="1">
        <v>84339.070309999996</v>
      </c>
      <c r="D198" s="1">
        <v>76.105003359999998</v>
      </c>
      <c r="E198" s="1">
        <v>97.014269159999998</v>
      </c>
      <c r="F198" s="1">
        <v>2.0230780749999999</v>
      </c>
      <c r="G198" s="1">
        <v>0.73767495449999998</v>
      </c>
      <c r="H198" s="1">
        <v>0.2249778093</v>
      </c>
      <c r="I198" s="1">
        <v>96.025169770000005</v>
      </c>
      <c r="J198" s="1">
        <v>2.684574639</v>
      </c>
      <c r="K198" s="1">
        <v>0.78825559109999999</v>
      </c>
      <c r="L198" s="1">
        <v>0.502</v>
      </c>
      <c r="M198" s="1">
        <v>97.324817830000001</v>
      </c>
      <c r="N198" s="1">
        <v>1.8153852029999999</v>
      </c>
      <c r="O198" s="1">
        <v>0.72179696339999999</v>
      </c>
      <c r="P198" s="1">
        <v>0.13800000000000001</v>
      </c>
      <c r="Q198" s="2">
        <f t="shared" si="0"/>
        <v>16</v>
      </c>
      <c r="R198" s="2">
        <f t="shared" si="1"/>
        <v>64186.252293218255</v>
      </c>
      <c r="S198" s="2">
        <f t="shared" si="2"/>
        <v>20152.818016781741</v>
      </c>
      <c r="T198" s="2">
        <f t="shared" si="3"/>
        <v>23.894996640000002</v>
      </c>
      <c r="U198" s="2">
        <f t="shared" si="4"/>
        <v>84340</v>
      </c>
      <c r="V198" s="2">
        <f t="shared" si="9"/>
        <v>97.014269999999996</v>
      </c>
      <c r="W198" s="1">
        <f t="shared" si="6"/>
        <v>76</v>
      </c>
      <c r="X198" s="1">
        <f t="shared" si="7"/>
        <v>24</v>
      </c>
    </row>
    <row r="199" spans="1:24">
      <c r="A199" s="1" t="s">
        <v>226</v>
      </c>
      <c r="B199" s="1" t="s">
        <v>56</v>
      </c>
      <c r="C199" s="1">
        <v>89561.40625</v>
      </c>
      <c r="D199" s="1">
        <v>45.638000490000003</v>
      </c>
      <c r="E199" s="1">
        <v>45.952126960000001</v>
      </c>
      <c r="F199" s="1">
        <v>13.44122447</v>
      </c>
      <c r="G199" s="1">
        <v>32.542316069999998</v>
      </c>
      <c r="H199" s="1">
        <v>8.0643324950000004</v>
      </c>
      <c r="I199" s="1">
        <v>21.98279234</v>
      </c>
      <c r="J199" s="1">
        <v>12.68294146</v>
      </c>
      <c r="K199" s="1">
        <v>51.215981669999998</v>
      </c>
      <c r="L199" s="1">
        <v>14.11828453</v>
      </c>
      <c r="M199" s="1">
        <v>74.503354779999995</v>
      </c>
      <c r="N199" s="1">
        <v>14.34445818</v>
      </c>
      <c r="O199" s="1">
        <v>10.29905862</v>
      </c>
      <c r="P199" s="1">
        <v>0.85312841309999998</v>
      </c>
      <c r="Q199" s="2">
        <f t="shared" si="0"/>
        <v>16</v>
      </c>
      <c r="R199" s="2">
        <f t="shared" si="1"/>
        <v>40874.035023225893</v>
      </c>
      <c r="S199" s="2">
        <f t="shared" si="2"/>
        <v>48687.371226774107</v>
      </c>
      <c r="T199" s="2">
        <f t="shared" si="3"/>
        <v>54.361999509999997</v>
      </c>
      <c r="U199" s="2">
        <f t="shared" si="4"/>
        <v>89562</v>
      </c>
      <c r="V199" s="2">
        <f t="shared" si="9"/>
        <v>45.952129999999997</v>
      </c>
      <c r="W199" s="1">
        <f t="shared" si="6"/>
        <v>46</v>
      </c>
      <c r="X199" s="1">
        <f t="shared" si="7"/>
        <v>54</v>
      </c>
    </row>
    <row r="200" spans="1:24">
      <c r="A200" s="1" t="s">
        <v>227</v>
      </c>
      <c r="B200" s="1" t="s">
        <v>56</v>
      </c>
      <c r="C200" s="1">
        <v>97338.585940000004</v>
      </c>
      <c r="D200" s="1">
        <v>37.340000150000002</v>
      </c>
      <c r="E200" s="1">
        <v>96.884356870000005</v>
      </c>
      <c r="F200" s="1">
        <v>0</v>
      </c>
      <c r="G200" s="1">
        <v>3.1156431260000002</v>
      </c>
      <c r="H200" s="1">
        <v>0</v>
      </c>
      <c r="I200" s="1">
        <v>95.514538439999995</v>
      </c>
      <c r="J200" s="1">
        <v>0</v>
      </c>
      <c r="K200" s="1">
        <v>4.4854615600000001</v>
      </c>
      <c r="L200" s="1">
        <v>0</v>
      </c>
      <c r="M200" s="1">
        <v>99.183040009999999</v>
      </c>
      <c r="N200" s="1">
        <v>0</v>
      </c>
      <c r="O200" s="1">
        <v>0.81695998700000005</v>
      </c>
      <c r="P200" s="1">
        <v>0</v>
      </c>
      <c r="Q200" s="2">
        <f t="shared" si="0"/>
        <v>16</v>
      </c>
      <c r="R200" s="2">
        <f t="shared" si="1"/>
        <v>36346.228136003883</v>
      </c>
      <c r="S200" s="2">
        <f t="shared" si="2"/>
        <v>60992.357803996121</v>
      </c>
      <c r="T200" s="2">
        <f t="shared" si="3"/>
        <v>62.659999849999998</v>
      </c>
      <c r="U200" s="2">
        <f t="shared" si="4"/>
        <v>97339</v>
      </c>
      <c r="V200" s="2">
        <f t="shared" si="9"/>
        <v>96.884360000000001</v>
      </c>
      <c r="W200" s="1">
        <f t="shared" si="6"/>
        <v>37</v>
      </c>
      <c r="X200" s="1">
        <f t="shared" si="7"/>
        <v>63</v>
      </c>
    </row>
    <row r="201" spans="1:24">
      <c r="A201" s="1" t="s">
        <v>228</v>
      </c>
      <c r="B201" s="1" t="s">
        <v>56</v>
      </c>
      <c r="C201" s="1">
        <v>102334.4063</v>
      </c>
      <c r="D201" s="1">
        <v>42.783000950000002</v>
      </c>
      <c r="E201" s="1">
        <v>99.440175960000005</v>
      </c>
      <c r="F201" s="1">
        <v>0.23760910860000001</v>
      </c>
      <c r="G201" s="1">
        <v>0.3222149265</v>
      </c>
      <c r="H201" s="1">
        <v>0</v>
      </c>
      <c r="I201" s="1">
        <v>99.332835149999994</v>
      </c>
      <c r="J201" s="1">
        <v>0.33594182239999998</v>
      </c>
      <c r="K201" s="1">
        <v>0.33122303190000002</v>
      </c>
      <c r="L201" s="1">
        <v>0</v>
      </c>
      <c r="M201" s="1">
        <v>99.583731099999994</v>
      </c>
      <c r="N201" s="1">
        <v>0.10610120670000001</v>
      </c>
      <c r="O201" s="1">
        <v>0.31016769430000002</v>
      </c>
      <c r="P201" s="1">
        <v>0</v>
      </c>
      <c r="Q201" s="2">
        <f t="shared" si="0"/>
        <v>16</v>
      </c>
      <c r="R201" s="2">
        <f t="shared" si="1"/>
        <v>43781.730019505863</v>
      </c>
      <c r="S201" s="2">
        <f t="shared" si="2"/>
        <v>58552.676280494139</v>
      </c>
      <c r="T201" s="2">
        <f t="shared" si="3"/>
        <v>57.216999049999998</v>
      </c>
      <c r="U201" s="2">
        <f t="shared" si="4"/>
        <v>102335</v>
      </c>
      <c r="V201" s="2">
        <f t="shared" si="9"/>
        <v>99.440179999999998</v>
      </c>
      <c r="W201" s="1">
        <f t="shared" si="6"/>
        <v>43</v>
      </c>
      <c r="X201" s="1">
        <f t="shared" si="7"/>
        <v>57</v>
      </c>
    </row>
    <row r="202" spans="1:24">
      <c r="A202" s="1" t="s">
        <v>229</v>
      </c>
      <c r="B202" s="1" t="s">
        <v>56</v>
      </c>
      <c r="C202" s="1">
        <v>109581.08590000001</v>
      </c>
      <c r="D202" s="1">
        <v>47.407997129999998</v>
      </c>
      <c r="E202" s="1">
        <v>94.109034559999998</v>
      </c>
      <c r="F202" s="1">
        <v>2.8564861370000001</v>
      </c>
      <c r="G202" s="1">
        <v>3.0344793069999998</v>
      </c>
      <c r="H202" s="1">
        <v>0</v>
      </c>
      <c r="I202" s="1">
        <v>91.06193322</v>
      </c>
      <c r="J202" s="1">
        <v>3.9595204279999998</v>
      </c>
      <c r="K202" s="1">
        <v>4.978546347</v>
      </c>
      <c r="L202" s="1">
        <v>0</v>
      </c>
      <c r="M202" s="1">
        <v>97.489332500000003</v>
      </c>
      <c r="N202" s="1">
        <v>1.632836465</v>
      </c>
      <c r="O202" s="1">
        <v>0.87783103600000001</v>
      </c>
      <c r="P202" s="1">
        <v>0</v>
      </c>
      <c r="Q202" s="2">
        <f t="shared" si="0"/>
        <v>16</v>
      </c>
      <c r="R202" s="2">
        <f t="shared" si="1"/>
        <v>51950.198058494832</v>
      </c>
      <c r="S202" s="2">
        <f t="shared" si="2"/>
        <v>57630.887841505173</v>
      </c>
      <c r="T202" s="2">
        <f t="shared" si="3"/>
        <v>52.592002870000002</v>
      </c>
      <c r="U202" s="2">
        <f t="shared" si="4"/>
        <v>109582</v>
      </c>
      <c r="V202" s="2">
        <f t="shared" si="9"/>
        <v>94.109030000000004</v>
      </c>
      <c r="W202" s="1">
        <f t="shared" si="6"/>
        <v>47</v>
      </c>
      <c r="X202" s="1">
        <f t="shared" si="7"/>
        <v>53</v>
      </c>
    </row>
    <row r="203" spans="1:24">
      <c r="A203" s="1" t="s">
        <v>230</v>
      </c>
      <c r="B203" s="1" t="s">
        <v>94</v>
      </c>
      <c r="C203" s="1">
        <v>114963.58590000001</v>
      </c>
      <c r="D203" s="1">
        <v>21.69499969</v>
      </c>
      <c r="E203" s="1">
        <v>49.615572739999998</v>
      </c>
      <c r="F203" s="1">
        <v>26.740719639999998</v>
      </c>
      <c r="G203" s="1">
        <v>18.635060129999999</v>
      </c>
      <c r="H203" s="1">
        <v>5.0086474860000001</v>
      </c>
      <c r="I203" s="1">
        <v>40.03013919</v>
      </c>
      <c r="J203" s="1">
        <v>30.186683339999998</v>
      </c>
      <c r="K203" s="1">
        <v>23.49561327</v>
      </c>
      <c r="L203" s="1">
        <v>6.2875642029999996</v>
      </c>
      <c r="M203" s="1">
        <v>84.212828160000001</v>
      </c>
      <c r="N203" s="1">
        <v>14.30300858</v>
      </c>
      <c r="O203" s="1">
        <v>1.0915823549999999</v>
      </c>
      <c r="P203" s="1">
        <v>0.39258089600000001</v>
      </c>
      <c r="Q203" s="2">
        <f t="shared" si="0"/>
        <v>16</v>
      </c>
      <c r="R203" s="2">
        <f t="shared" si="1"/>
        <v>24941.349604617884</v>
      </c>
      <c r="S203" s="2">
        <f t="shared" si="2"/>
        <v>90022.236295382114</v>
      </c>
      <c r="T203" s="2">
        <f t="shared" si="3"/>
        <v>78.305000309999997</v>
      </c>
      <c r="U203" s="2">
        <f t="shared" si="4"/>
        <v>114964</v>
      </c>
      <c r="V203" s="2">
        <f t="shared" si="9"/>
        <v>49.615569999999998</v>
      </c>
      <c r="W203" s="1">
        <f t="shared" si="6"/>
        <v>22</v>
      </c>
      <c r="X203" s="1">
        <f t="shared" si="7"/>
        <v>78</v>
      </c>
    </row>
    <row r="204" spans="1:24">
      <c r="A204" s="1" t="s">
        <v>231</v>
      </c>
      <c r="B204" s="1" t="s">
        <v>33</v>
      </c>
      <c r="C204" s="1">
        <v>126476.46090000001</v>
      </c>
      <c r="D204" s="1">
        <v>91.781997680000003</v>
      </c>
      <c r="E204" s="1">
        <v>99.078912450000004</v>
      </c>
      <c r="F204" s="1">
        <v>0</v>
      </c>
      <c r="G204" s="1">
        <v>0.92108754670000004</v>
      </c>
      <c r="H204" s="1">
        <v>0</v>
      </c>
      <c r="I204" s="1" t="s">
        <v>25</v>
      </c>
      <c r="J204" s="1" t="s">
        <v>25</v>
      </c>
      <c r="K204" s="1" t="s">
        <v>25</v>
      </c>
      <c r="L204" s="1" t="s">
        <v>25</v>
      </c>
      <c r="M204" s="1" t="s">
        <v>25</v>
      </c>
      <c r="N204" s="1" t="s">
        <v>25</v>
      </c>
      <c r="O204" s="1" t="s">
        <v>25</v>
      </c>
      <c r="P204" s="1" t="s">
        <v>25</v>
      </c>
      <c r="Q204" s="2">
        <f t="shared" si="0"/>
        <v>16</v>
      </c>
      <c r="R204" s="2">
        <f t="shared" si="1"/>
        <v>116082.62240898411</v>
      </c>
      <c r="S204" s="2">
        <f t="shared" si="2"/>
        <v>10393.838491015893</v>
      </c>
      <c r="T204" s="2">
        <f t="shared" si="3"/>
        <v>8.2180023199999965</v>
      </c>
      <c r="U204" s="2">
        <f t="shared" si="4"/>
        <v>126477</v>
      </c>
      <c r="V204" s="2">
        <f t="shared" si="9"/>
        <v>99.078909999999993</v>
      </c>
      <c r="W204" s="1">
        <f t="shared" si="6"/>
        <v>92</v>
      </c>
      <c r="X204" s="1">
        <f t="shared" si="7"/>
        <v>8</v>
      </c>
    </row>
    <row r="205" spans="1:24">
      <c r="A205" s="1" t="s">
        <v>232</v>
      </c>
      <c r="B205" s="1" t="s">
        <v>36</v>
      </c>
      <c r="C205" s="1">
        <v>128932.75</v>
      </c>
      <c r="D205" s="1">
        <v>80.730995179999994</v>
      </c>
      <c r="E205" s="1">
        <v>99.679568279999998</v>
      </c>
      <c r="F205" s="1">
        <v>0</v>
      </c>
      <c r="G205" s="1">
        <v>0.3204317169</v>
      </c>
      <c r="H205" s="1">
        <v>0</v>
      </c>
      <c r="I205" s="1">
        <v>98.337068930000001</v>
      </c>
      <c r="J205" s="1">
        <v>0</v>
      </c>
      <c r="K205" s="1">
        <v>1.6629310669999999</v>
      </c>
      <c r="L205" s="1">
        <v>0</v>
      </c>
      <c r="M205" s="1">
        <v>100</v>
      </c>
      <c r="N205" s="1">
        <v>0</v>
      </c>
      <c r="O205" s="1">
        <v>0</v>
      </c>
      <c r="P205" s="1">
        <v>0</v>
      </c>
      <c r="Q205" s="2">
        <f t="shared" si="0"/>
        <v>16</v>
      </c>
      <c r="R205" s="2">
        <f t="shared" si="1"/>
        <v>104088.69218794144</v>
      </c>
      <c r="S205" s="2">
        <f t="shared" si="2"/>
        <v>24844.057812058556</v>
      </c>
      <c r="T205" s="2">
        <f t="shared" si="3"/>
        <v>19.269004820000006</v>
      </c>
      <c r="U205" s="2">
        <f t="shared" si="4"/>
        <v>128933</v>
      </c>
      <c r="V205" s="2">
        <f t="shared" si="9"/>
        <v>99.679569999999998</v>
      </c>
      <c r="W205" s="1">
        <f t="shared" si="6"/>
        <v>81</v>
      </c>
      <c r="X205" s="1">
        <f t="shared" si="7"/>
        <v>19</v>
      </c>
    </row>
    <row r="206" spans="1:24">
      <c r="A206" s="1" t="s">
        <v>233</v>
      </c>
      <c r="B206" s="1" t="s">
        <v>36</v>
      </c>
      <c r="C206" s="1">
        <v>145934.45310000001</v>
      </c>
      <c r="D206" s="1">
        <v>74.754005430000007</v>
      </c>
      <c r="E206" s="1">
        <v>96.992548069999998</v>
      </c>
      <c r="F206" s="1">
        <v>0.62199637659999996</v>
      </c>
      <c r="G206" s="1">
        <v>2.3854555500000001</v>
      </c>
      <c r="H206" s="1" t="s">
        <v>25</v>
      </c>
      <c r="I206" s="1">
        <v>91.544101960000006</v>
      </c>
      <c r="J206" s="1">
        <v>1.5831635129999999</v>
      </c>
      <c r="K206" s="1">
        <v>6.8727345309999999</v>
      </c>
      <c r="L206" s="1" t="s">
        <v>25</v>
      </c>
      <c r="M206" s="1">
        <v>98.832599610000003</v>
      </c>
      <c r="N206" s="1">
        <v>0.29738996870000001</v>
      </c>
      <c r="O206" s="1">
        <v>0.67001042359999996</v>
      </c>
      <c r="P206" s="1">
        <v>0.2</v>
      </c>
      <c r="Q206" s="2">
        <f t="shared" si="0"/>
        <v>16</v>
      </c>
      <c r="R206" s="2">
        <f t="shared" si="1"/>
        <v>109091.84899461482</v>
      </c>
      <c r="S206" s="2">
        <f t="shared" si="2"/>
        <v>36842.604105385195</v>
      </c>
      <c r="T206" s="2">
        <f t="shared" si="3"/>
        <v>25.245994569999993</v>
      </c>
      <c r="U206" s="2">
        <f t="shared" si="4"/>
        <v>145935</v>
      </c>
      <c r="V206" s="2">
        <f t="shared" si="9"/>
        <v>96.992549999999994</v>
      </c>
      <c r="W206" s="1">
        <f t="shared" si="6"/>
        <v>75</v>
      </c>
      <c r="X206" s="1">
        <f t="shared" si="7"/>
        <v>25</v>
      </c>
    </row>
    <row r="207" spans="1:24">
      <c r="A207" s="1" t="s">
        <v>234</v>
      </c>
      <c r="B207" s="1" t="s">
        <v>56</v>
      </c>
      <c r="C207" s="1">
        <v>164689.39060000001</v>
      </c>
      <c r="D207" s="1">
        <v>38.177001949999998</v>
      </c>
      <c r="E207" s="1">
        <v>97.697960249999994</v>
      </c>
      <c r="F207" s="1">
        <v>1.1564258780000001</v>
      </c>
      <c r="G207" s="1">
        <v>0.46265570020000002</v>
      </c>
      <c r="H207" s="1">
        <v>0.68295817349999999</v>
      </c>
      <c r="I207" s="1">
        <v>97.88023776</v>
      </c>
      <c r="J207" s="1">
        <v>0.85810498040000005</v>
      </c>
      <c r="K207" s="1">
        <v>0.31648024139999997</v>
      </c>
      <c r="L207" s="1">
        <v>0.94517701509999996</v>
      </c>
      <c r="M207" s="1">
        <v>97.402777970000002</v>
      </c>
      <c r="N207" s="1">
        <v>1.6395201210000001</v>
      </c>
      <c r="O207" s="1">
        <v>0.69937521469999997</v>
      </c>
      <c r="P207" s="1">
        <v>0.25832669339999997</v>
      </c>
      <c r="Q207" s="2">
        <f t="shared" si="0"/>
        <v>16</v>
      </c>
      <c r="R207" s="2">
        <f t="shared" si="1"/>
        <v>62873.471860805119</v>
      </c>
      <c r="S207" s="2">
        <f t="shared" si="2"/>
        <v>101815.91873919489</v>
      </c>
      <c r="T207" s="2">
        <f t="shared" si="3"/>
        <v>61.822998050000002</v>
      </c>
      <c r="U207" s="2">
        <f t="shared" si="4"/>
        <v>164690</v>
      </c>
      <c r="V207" s="2">
        <f t="shared" si="9"/>
        <v>97.697959999999995</v>
      </c>
      <c r="W207" s="1">
        <f t="shared" si="6"/>
        <v>38</v>
      </c>
      <c r="X207" s="1">
        <f t="shared" si="7"/>
        <v>62</v>
      </c>
    </row>
    <row r="208" spans="1:24">
      <c r="A208" s="1" t="s">
        <v>235</v>
      </c>
      <c r="B208" s="1" t="s">
        <v>56</v>
      </c>
      <c r="C208" s="1">
        <v>206139.5938</v>
      </c>
      <c r="D208" s="1">
        <v>51.958000179999999</v>
      </c>
      <c r="E208" s="1">
        <v>77.609053380000006</v>
      </c>
      <c r="F208" s="1">
        <v>4.9793993429999999</v>
      </c>
      <c r="G208" s="1">
        <v>11.79691148</v>
      </c>
      <c r="H208" s="1">
        <v>5.6146357939999998</v>
      </c>
      <c r="I208" s="1">
        <v>61.658210029999999</v>
      </c>
      <c r="J208" s="1">
        <v>7.1289245829999999</v>
      </c>
      <c r="K208" s="1">
        <v>20.924875350000001</v>
      </c>
      <c r="L208" s="1">
        <v>10.28799004</v>
      </c>
      <c r="M208" s="1">
        <v>92.357705190000004</v>
      </c>
      <c r="N208" s="1">
        <v>2.9918806500000001</v>
      </c>
      <c r="O208" s="1">
        <v>3.356908786</v>
      </c>
      <c r="P208" s="1">
        <v>1.2935053700000001</v>
      </c>
      <c r="Q208" s="2">
        <f t="shared" si="0"/>
        <v>16</v>
      </c>
      <c r="R208" s="2">
        <f t="shared" si="1"/>
        <v>107106.01051765528</v>
      </c>
      <c r="S208" s="2">
        <f t="shared" si="2"/>
        <v>99033.583282344727</v>
      </c>
      <c r="T208" s="2">
        <f t="shared" si="3"/>
        <v>48.041999820000001</v>
      </c>
      <c r="U208" s="2">
        <f t="shared" si="4"/>
        <v>206140</v>
      </c>
      <c r="V208" s="2">
        <f t="shared" si="9"/>
        <v>77.609049999999996</v>
      </c>
      <c r="W208" s="1">
        <f t="shared" si="6"/>
        <v>52</v>
      </c>
      <c r="X208" s="1">
        <f t="shared" si="7"/>
        <v>48</v>
      </c>
    </row>
    <row r="209" spans="1:24">
      <c r="A209" s="1" t="s">
        <v>236</v>
      </c>
      <c r="B209" s="1" t="s">
        <v>36</v>
      </c>
      <c r="C209" s="1">
        <v>212559.4063</v>
      </c>
      <c r="D209" s="1">
        <v>87.072998049999995</v>
      </c>
      <c r="E209" s="1">
        <v>99.320852990000006</v>
      </c>
      <c r="F209" s="1">
        <v>0.12654900390000001</v>
      </c>
      <c r="G209" s="1">
        <v>0.55259800989999996</v>
      </c>
      <c r="H209" s="1" t="s">
        <v>25</v>
      </c>
      <c r="I209" s="1">
        <v>95.945259530000001</v>
      </c>
      <c r="J209" s="1">
        <v>0.97895091540000001</v>
      </c>
      <c r="K209" s="1">
        <v>3.0757895510000002</v>
      </c>
      <c r="L209" s="1" t="s">
        <v>25</v>
      </c>
      <c r="M209" s="1">
        <v>99.822001310000005</v>
      </c>
      <c r="N209" s="1">
        <v>0</v>
      </c>
      <c r="O209" s="1">
        <v>0.1779986949</v>
      </c>
      <c r="P209" s="1">
        <v>0</v>
      </c>
      <c r="Q209" s="2">
        <f t="shared" si="0"/>
        <v>16</v>
      </c>
      <c r="R209" s="2">
        <f t="shared" si="1"/>
        <v>185081.84770269057</v>
      </c>
      <c r="S209" s="2">
        <f t="shared" si="2"/>
        <v>27477.558597309428</v>
      </c>
      <c r="T209" s="2">
        <f t="shared" si="3"/>
        <v>12.927001950000005</v>
      </c>
      <c r="U209" s="2">
        <f t="shared" si="4"/>
        <v>212560</v>
      </c>
      <c r="V209" s="2">
        <f t="shared" si="9"/>
        <v>99.320849999999993</v>
      </c>
      <c r="W209" s="1">
        <f t="shared" si="6"/>
        <v>87</v>
      </c>
      <c r="X209" s="1">
        <f t="shared" si="7"/>
        <v>13</v>
      </c>
    </row>
    <row r="210" spans="1:24">
      <c r="A210" s="1" t="s">
        <v>237</v>
      </c>
      <c r="B210" s="1" t="s">
        <v>56</v>
      </c>
      <c r="C210" s="1">
        <v>220892.32810000001</v>
      </c>
      <c r="D210" s="1">
        <v>37.165000919999997</v>
      </c>
      <c r="E210" s="1">
        <v>90.148965079999996</v>
      </c>
      <c r="F210" s="1">
        <v>3.8222795249999999</v>
      </c>
      <c r="G210" s="1">
        <v>4.4133075740000001</v>
      </c>
      <c r="H210" s="1">
        <v>1.61544782</v>
      </c>
      <c r="I210" s="1">
        <v>88.599860759999999</v>
      </c>
      <c r="J210" s="1">
        <v>3.852278117</v>
      </c>
      <c r="K210" s="1">
        <v>5.1745965089999997</v>
      </c>
      <c r="L210" s="1">
        <v>2.3732646169999998</v>
      </c>
      <c r="M210" s="1">
        <v>92.768049849999997</v>
      </c>
      <c r="N210" s="1">
        <v>3.7715611619999998</v>
      </c>
      <c r="O210" s="1">
        <v>3.126184571</v>
      </c>
      <c r="P210" s="1">
        <v>0.33420442230000003</v>
      </c>
      <c r="Q210" s="2">
        <f t="shared" si="0"/>
        <v>16</v>
      </c>
      <c r="R210" s="2">
        <f t="shared" si="1"/>
        <v>82094.635770574416</v>
      </c>
      <c r="S210" s="2">
        <f t="shared" si="2"/>
        <v>138797.6923294256</v>
      </c>
      <c r="T210" s="2">
        <f t="shared" si="3"/>
        <v>62.834999080000003</v>
      </c>
      <c r="U210" s="2">
        <f t="shared" si="4"/>
        <v>220893</v>
      </c>
      <c r="V210" s="2">
        <f t="shared" si="9"/>
        <v>90.148970000000006</v>
      </c>
      <c r="W210" s="1">
        <f t="shared" si="6"/>
        <v>37</v>
      </c>
      <c r="X210" s="1">
        <f t="shared" si="7"/>
        <v>63</v>
      </c>
    </row>
    <row r="211" spans="1:24">
      <c r="A211" s="1" t="s">
        <v>238</v>
      </c>
      <c r="B211" s="1" t="s">
        <v>56</v>
      </c>
      <c r="C211" s="1">
        <v>273523.625</v>
      </c>
      <c r="D211" s="1">
        <v>56.640998840000002</v>
      </c>
      <c r="E211" s="1">
        <v>92.415349610000007</v>
      </c>
      <c r="F211" s="1">
        <v>0.85547463349999997</v>
      </c>
      <c r="G211" s="1">
        <v>5.553871666</v>
      </c>
      <c r="H211" s="1">
        <v>1.175304087</v>
      </c>
      <c r="I211" s="1">
        <v>85.667962380000006</v>
      </c>
      <c r="J211" s="1">
        <v>1.1780912299999999</v>
      </c>
      <c r="K211" s="1">
        <v>10.61491462</v>
      </c>
      <c r="L211" s="1">
        <v>2.539031772</v>
      </c>
      <c r="M211" s="1">
        <v>97.580512069999997</v>
      </c>
      <c r="N211" s="1">
        <v>0.60850983449999996</v>
      </c>
      <c r="O211" s="1">
        <v>1.679615139</v>
      </c>
      <c r="P211" s="1">
        <v>0.13136295880000001</v>
      </c>
      <c r="Q211" s="2">
        <f t="shared" si="0"/>
        <v>16</v>
      </c>
      <c r="R211" s="2">
        <f t="shared" si="1"/>
        <v>154926.51326337596</v>
      </c>
      <c r="S211" s="2">
        <f t="shared" si="2"/>
        <v>118597.11173662404</v>
      </c>
      <c r="T211" s="2">
        <f t="shared" si="3"/>
        <v>43.359001159999998</v>
      </c>
      <c r="U211" s="2">
        <f t="shared" si="4"/>
        <v>273524</v>
      </c>
      <c r="V211" s="2">
        <f t="shared" si="9"/>
        <v>92.415350000000004</v>
      </c>
      <c r="W211" s="1">
        <f t="shared" si="6"/>
        <v>57</v>
      </c>
      <c r="X211" s="1">
        <f t="shared" si="7"/>
        <v>43</v>
      </c>
    </row>
    <row r="212" spans="1:24">
      <c r="A212" s="1" t="s">
        <v>239</v>
      </c>
      <c r="B212" s="1" t="s">
        <v>33</v>
      </c>
      <c r="C212" s="1">
        <v>331002.65629999997</v>
      </c>
      <c r="D212" s="1">
        <v>82.664001459999994</v>
      </c>
      <c r="E212" s="1">
        <v>99.883526680000003</v>
      </c>
      <c r="F212" s="1">
        <v>0</v>
      </c>
      <c r="G212" s="1">
        <v>0.1164733182</v>
      </c>
      <c r="H212" s="1">
        <v>0</v>
      </c>
      <c r="I212" s="1">
        <v>99.670787340000004</v>
      </c>
      <c r="J212" s="1">
        <v>0</v>
      </c>
      <c r="K212" s="1">
        <v>0.3292126628</v>
      </c>
      <c r="L212" s="1">
        <v>0</v>
      </c>
      <c r="M212" s="1">
        <v>99.928144470000007</v>
      </c>
      <c r="N212" s="1">
        <v>0</v>
      </c>
      <c r="O212" s="1">
        <v>7.1855529599999995E-2</v>
      </c>
      <c r="P212" s="1">
        <v>0</v>
      </c>
      <c r="Q212" s="2">
        <f t="shared" si="0"/>
        <v>16</v>
      </c>
      <c r="R212" s="2">
        <f t="shared" si="1"/>
        <v>273620.04063647072</v>
      </c>
      <c r="S212" s="2">
        <f t="shared" si="2"/>
        <v>57382.615663529257</v>
      </c>
      <c r="T212" s="2">
        <f t="shared" si="3"/>
        <v>17.335998540000006</v>
      </c>
      <c r="U212" s="2">
        <f t="shared" si="4"/>
        <v>331003</v>
      </c>
      <c r="V212" s="2">
        <f t="shared" si="9"/>
        <v>99.883529999999993</v>
      </c>
      <c r="W212" s="1">
        <f t="shared" si="6"/>
        <v>83</v>
      </c>
      <c r="X212" s="1">
        <f t="shared" si="7"/>
        <v>17</v>
      </c>
    </row>
    <row r="213" spans="1:24">
      <c r="A213" s="1" t="s">
        <v>240</v>
      </c>
      <c r="B213" s="1" t="s">
        <v>56</v>
      </c>
      <c r="C213" s="1">
        <v>1380004.375</v>
      </c>
      <c r="D213" s="1">
        <v>34.926002500000003</v>
      </c>
      <c r="E213" s="1">
        <v>90.489525029999996</v>
      </c>
      <c r="F213" s="1">
        <v>4.9836025619999997</v>
      </c>
      <c r="G213" s="1">
        <v>3.9631539450000002</v>
      </c>
      <c r="H213" s="1">
        <v>0.56371846260000003</v>
      </c>
      <c r="I213" s="1">
        <v>88.782503129999995</v>
      </c>
      <c r="J213" s="1">
        <v>5.9022100540000002</v>
      </c>
      <c r="K213" s="1">
        <v>4.5763757299999996</v>
      </c>
      <c r="L213" s="1">
        <v>0.73891108559999996</v>
      </c>
      <c r="M213" s="1">
        <v>93.670036300000007</v>
      </c>
      <c r="N213" s="1">
        <v>3.2720560270000001</v>
      </c>
      <c r="O213" s="1">
        <v>2.8206075230000001</v>
      </c>
      <c r="P213" s="1">
        <v>0.2373001538</v>
      </c>
      <c r="Q213" s="2">
        <f t="shared" si="0"/>
        <v>16</v>
      </c>
      <c r="R213" s="2">
        <f t="shared" si="1"/>
        <v>481980.36251260946</v>
      </c>
      <c r="S213" s="2">
        <f t="shared" si="2"/>
        <v>898024.01248739054</v>
      </c>
      <c r="T213" s="2">
        <f t="shared" si="3"/>
        <v>65.07399749999999</v>
      </c>
      <c r="U213" s="2">
        <f t="shared" si="4"/>
        <v>1380005</v>
      </c>
      <c r="V213" s="2">
        <f t="shared" si="9"/>
        <v>90.489530000000002</v>
      </c>
      <c r="W213" s="1">
        <f t="shared" si="6"/>
        <v>35</v>
      </c>
      <c r="X213" s="1">
        <f t="shared" si="7"/>
        <v>65</v>
      </c>
    </row>
    <row r="214" spans="1:24">
      <c r="A214" s="1" t="s">
        <v>241</v>
      </c>
      <c r="B214" s="1" t="s">
        <v>36</v>
      </c>
      <c r="C214" s="1">
        <v>1463140.5</v>
      </c>
      <c r="D214" s="1">
        <v>61.713088990000003</v>
      </c>
      <c r="E214" s="1">
        <v>94.261110590000001</v>
      </c>
      <c r="F214" s="1">
        <v>0.8147213297</v>
      </c>
      <c r="G214" s="1">
        <v>4.725451938</v>
      </c>
      <c r="H214" s="1">
        <v>0.19871614409999999</v>
      </c>
      <c r="I214" s="1">
        <v>89.661233510000002</v>
      </c>
      <c r="J214" s="1">
        <v>1.832679086</v>
      </c>
      <c r="K214" s="1">
        <v>8.5060874089999992</v>
      </c>
      <c r="L214" s="1">
        <v>0</v>
      </c>
      <c r="M214" s="1">
        <v>97.11488267</v>
      </c>
      <c r="N214" s="1">
        <v>0.1831784927</v>
      </c>
      <c r="O214" s="1">
        <v>2.3799388399999999</v>
      </c>
      <c r="P214" s="1">
        <v>0.32200000000000001</v>
      </c>
      <c r="Q214" s="2">
        <f t="shared" si="0"/>
        <v>16</v>
      </c>
      <c r="R214" s="2">
        <f t="shared" si="1"/>
        <v>902949.19881373097</v>
      </c>
      <c r="S214" s="2">
        <f t="shared" si="2"/>
        <v>560191.30118626903</v>
      </c>
      <c r="T214" s="2">
        <f t="shared" si="3"/>
        <v>38.286911009999997</v>
      </c>
      <c r="U214" s="2">
        <f t="shared" si="4"/>
        <v>1463141</v>
      </c>
      <c r="V214" s="2">
        <f t="shared" si="9"/>
        <v>94.261110000000002</v>
      </c>
      <c r="W214" s="1">
        <f t="shared" si="6"/>
        <v>62</v>
      </c>
      <c r="X214" s="1">
        <f t="shared" si="7"/>
        <v>38</v>
      </c>
    </row>
    <row r="215" spans="1:24">
      <c r="Q215" s="2"/>
      <c r="R215" s="2"/>
      <c r="S215" s="2"/>
      <c r="T215" s="2"/>
      <c r="U215" s="2"/>
      <c r="V215" s="2"/>
    </row>
    <row r="216" spans="1:24">
      <c r="Q216" s="2"/>
      <c r="R216" s="2"/>
      <c r="S216" s="2"/>
      <c r="T216" s="2"/>
      <c r="U216" s="2"/>
      <c r="V216" s="2"/>
    </row>
    <row r="217" spans="1:24">
      <c r="Q217" s="2"/>
      <c r="R217" s="2"/>
      <c r="S217" s="2"/>
      <c r="T217" s="2"/>
      <c r="U217" s="2"/>
      <c r="V217" s="2"/>
    </row>
    <row r="218" spans="1:24">
      <c r="Q218" s="2"/>
      <c r="R218" s="2"/>
      <c r="S218" s="2"/>
      <c r="T218" s="2"/>
      <c r="U218" s="2"/>
      <c r="V218" s="2"/>
    </row>
    <row r="219" spans="1:24">
      <c r="Q219" s="2"/>
      <c r="R219" s="2"/>
      <c r="S219" s="2"/>
      <c r="T219" s="2"/>
      <c r="U219" s="2"/>
      <c r="V219" s="2"/>
    </row>
    <row r="220" spans="1:24">
      <c r="Q220" s="2"/>
      <c r="R220" s="2"/>
      <c r="S220" s="2"/>
      <c r="T220" s="2"/>
      <c r="U220" s="2"/>
      <c r="V220" s="2"/>
    </row>
    <row r="221" spans="1:24">
      <c r="Q221" s="2"/>
      <c r="R221" s="2"/>
      <c r="S221" s="2"/>
      <c r="T221" s="2"/>
      <c r="U221" s="2"/>
      <c r="V221" s="2"/>
    </row>
    <row r="222" spans="1:24">
      <c r="Q222" s="2"/>
      <c r="R222" s="2"/>
      <c r="S222" s="2"/>
      <c r="T222" s="2"/>
      <c r="U222" s="2"/>
      <c r="V222" s="2"/>
    </row>
    <row r="223" spans="1:24">
      <c r="Q223" s="2"/>
      <c r="R223" s="2"/>
      <c r="S223" s="2"/>
      <c r="T223" s="2"/>
      <c r="U223" s="2"/>
      <c r="V223" s="2"/>
    </row>
    <row r="224" spans="1:24">
      <c r="Q224" s="2"/>
      <c r="R224" s="2"/>
      <c r="S224" s="2"/>
      <c r="T224" s="2"/>
      <c r="U224" s="2"/>
      <c r="V224" s="2"/>
    </row>
    <row r="225" spans="17:22">
      <c r="Q225" s="2"/>
      <c r="R225" s="2"/>
      <c r="S225" s="2"/>
      <c r="T225" s="2"/>
      <c r="U225" s="2"/>
      <c r="V225" s="2"/>
    </row>
    <row r="226" spans="17:22">
      <c r="Q226" s="2"/>
      <c r="R226" s="2"/>
      <c r="S226" s="2"/>
      <c r="T226" s="2"/>
      <c r="U226" s="2"/>
      <c r="V226" s="2"/>
    </row>
    <row r="227" spans="17:22">
      <c r="Q227" s="2"/>
      <c r="R227" s="2"/>
      <c r="S227" s="2"/>
      <c r="T227" s="2"/>
      <c r="U227" s="2"/>
      <c r="V227" s="2"/>
    </row>
    <row r="228" spans="17:22">
      <c r="Q228" s="2"/>
      <c r="R228" s="2"/>
      <c r="S228" s="2"/>
      <c r="T228" s="2"/>
      <c r="U228" s="2"/>
      <c r="V228" s="2"/>
    </row>
    <row r="229" spans="17:22">
      <c r="Q229" s="2"/>
      <c r="R229" s="2"/>
      <c r="S229" s="2"/>
      <c r="T229" s="2"/>
      <c r="U229" s="2"/>
      <c r="V229" s="2"/>
    </row>
    <row r="230" spans="17:22">
      <c r="Q230" s="2"/>
      <c r="R230" s="2"/>
      <c r="S230" s="2"/>
      <c r="T230" s="2"/>
      <c r="U230" s="2"/>
      <c r="V230" s="2"/>
    </row>
    <row r="231" spans="17:22">
      <c r="Q231" s="2"/>
      <c r="R231" s="2"/>
      <c r="S231" s="2"/>
      <c r="T231" s="2"/>
      <c r="U231" s="2"/>
      <c r="V231" s="2"/>
    </row>
    <row r="232" spans="17:22">
      <c r="Q232" s="2"/>
      <c r="R232" s="2"/>
      <c r="S232" s="2"/>
      <c r="T232" s="2"/>
      <c r="U232" s="2"/>
      <c r="V232" s="2"/>
    </row>
    <row r="233" spans="17:22">
      <c r="Q233" s="2"/>
      <c r="R233" s="2"/>
      <c r="S233" s="2"/>
      <c r="T233" s="2"/>
      <c r="U233" s="2"/>
      <c r="V233" s="2"/>
    </row>
    <row r="234" spans="17:22">
      <c r="Q234" s="2"/>
      <c r="R234" s="2"/>
      <c r="S234" s="2"/>
      <c r="T234" s="2"/>
      <c r="U234" s="2"/>
      <c r="V234" s="2"/>
    </row>
    <row r="235" spans="17:22">
      <c r="Q235" s="2"/>
      <c r="R235" s="2"/>
      <c r="S235" s="2"/>
      <c r="T235" s="2"/>
      <c r="U235" s="2"/>
      <c r="V235" s="2"/>
    </row>
    <row r="236" spans="17:22">
      <c r="Q236" s="2"/>
      <c r="R236" s="2"/>
      <c r="S236" s="2"/>
      <c r="T236" s="2"/>
      <c r="U236" s="2"/>
      <c r="V236" s="2"/>
    </row>
    <row r="237" spans="17:22">
      <c r="Q237" s="2"/>
      <c r="R237" s="2"/>
      <c r="S237" s="2"/>
      <c r="T237" s="2"/>
      <c r="U237" s="2"/>
      <c r="V237" s="2"/>
    </row>
    <row r="238" spans="17:22">
      <c r="Q238" s="2"/>
      <c r="R238" s="2"/>
      <c r="S238" s="2"/>
      <c r="T238" s="2"/>
      <c r="U238" s="2"/>
      <c r="V238" s="2"/>
    </row>
    <row r="239" spans="17:22">
      <c r="Q239" s="2"/>
      <c r="R239" s="2"/>
      <c r="S239" s="2"/>
      <c r="T239" s="2"/>
      <c r="U239" s="2"/>
      <c r="V239" s="2"/>
    </row>
    <row r="240" spans="17:22">
      <c r="Q240" s="2"/>
      <c r="R240" s="2"/>
      <c r="S240" s="2"/>
      <c r="T240" s="2"/>
      <c r="U240" s="2"/>
      <c r="V240" s="2"/>
    </row>
    <row r="241" spans="17:22">
      <c r="Q241" s="2"/>
      <c r="R241" s="2"/>
      <c r="S241" s="2"/>
      <c r="T241" s="2"/>
      <c r="U241" s="2"/>
      <c r="V241" s="2"/>
    </row>
    <row r="242" spans="17:22">
      <c r="Q242" s="2"/>
      <c r="R242" s="2"/>
      <c r="S242" s="2"/>
      <c r="T242" s="2"/>
      <c r="U242" s="2"/>
      <c r="V242" s="2"/>
    </row>
    <row r="243" spans="17:22">
      <c r="Q243" s="2"/>
      <c r="R243" s="2"/>
      <c r="S243" s="2"/>
      <c r="T243" s="2"/>
      <c r="U243" s="2"/>
      <c r="V243" s="2"/>
    </row>
    <row r="244" spans="17:22">
      <c r="Q244" s="2"/>
      <c r="R244" s="2"/>
      <c r="S244" s="2"/>
      <c r="T244" s="2"/>
      <c r="U244" s="2"/>
      <c r="V244" s="2"/>
    </row>
    <row r="245" spans="17:22">
      <c r="Q245" s="2"/>
      <c r="R245" s="2"/>
      <c r="S245" s="2"/>
      <c r="T245" s="2"/>
      <c r="U245" s="2"/>
      <c r="V245" s="2"/>
    </row>
    <row r="246" spans="17:22">
      <c r="Q246" s="2"/>
      <c r="R246" s="2"/>
      <c r="S246" s="2"/>
      <c r="T246" s="2"/>
      <c r="U246" s="2"/>
      <c r="V246" s="2"/>
    </row>
    <row r="247" spans="17:22">
      <c r="Q247" s="2"/>
      <c r="R247" s="2"/>
      <c r="S247" s="2"/>
      <c r="T247" s="2"/>
      <c r="U247" s="2"/>
      <c r="V247" s="2"/>
    </row>
    <row r="248" spans="17:22">
      <c r="Q248" s="2"/>
      <c r="R248" s="2"/>
      <c r="S248" s="2"/>
      <c r="T248" s="2"/>
      <c r="U248" s="2"/>
      <c r="V248" s="2"/>
    </row>
    <row r="249" spans="17:22">
      <c r="Q249" s="2"/>
      <c r="R249" s="2"/>
      <c r="S249" s="2"/>
      <c r="T249" s="2"/>
      <c r="U249" s="2"/>
      <c r="V249" s="2"/>
    </row>
    <row r="250" spans="17:22">
      <c r="Q250" s="2"/>
      <c r="R250" s="2"/>
      <c r="S250" s="2"/>
      <c r="T250" s="2"/>
      <c r="U250" s="2"/>
      <c r="V250" s="2"/>
    </row>
    <row r="251" spans="17:22">
      <c r="Q251" s="2"/>
      <c r="R251" s="2"/>
      <c r="S251" s="2"/>
      <c r="T251" s="2"/>
      <c r="U251" s="2"/>
      <c r="V251" s="2"/>
    </row>
    <row r="252" spans="17:22">
      <c r="Q252" s="2"/>
      <c r="R252" s="2"/>
      <c r="S252" s="2"/>
      <c r="T252" s="2"/>
      <c r="U252" s="2"/>
      <c r="V252" s="2"/>
    </row>
    <row r="253" spans="17:22">
      <c r="Q253" s="2"/>
      <c r="R253" s="2"/>
      <c r="S253" s="2"/>
      <c r="T253" s="2"/>
      <c r="U253" s="2"/>
      <c r="V253" s="2"/>
    </row>
    <row r="254" spans="17:22">
      <c r="Q254" s="2"/>
      <c r="R254" s="2"/>
      <c r="S254" s="2"/>
      <c r="T254" s="2"/>
      <c r="U254" s="2"/>
      <c r="V254" s="2"/>
    </row>
    <row r="255" spans="17:22">
      <c r="Q255" s="2"/>
      <c r="R255" s="2"/>
      <c r="S255" s="2"/>
      <c r="T255" s="2"/>
      <c r="U255" s="2"/>
      <c r="V255" s="2"/>
    </row>
    <row r="256" spans="17:22">
      <c r="Q256" s="2"/>
      <c r="R256" s="2"/>
      <c r="S256" s="2"/>
      <c r="T256" s="2"/>
      <c r="U256" s="2"/>
      <c r="V256" s="2"/>
    </row>
    <row r="257" spans="17:22">
      <c r="Q257" s="2"/>
      <c r="R257" s="2"/>
      <c r="S257" s="2"/>
      <c r="T257" s="2"/>
      <c r="U257" s="2"/>
      <c r="V257" s="2"/>
    </row>
    <row r="258" spans="17:22">
      <c r="Q258" s="2"/>
      <c r="R258" s="2"/>
      <c r="S258" s="2"/>
      <c r="T258" s="2"/>
      <c r="U258" s="2"/>
      <c r="V258" s="2"/>
    </row>
    <row r="259" spans="17:22">
      <c r="Q259" s="2"/>
      <c r="R259" s="2"/>
      <c r="S259" s="2"/>
      <c r="T259" s="2"/>
      <c r="U259" s="2"/>
      <c r="V259" s="2"/>
    </row>
    <row r="260" spans="17:22">
      <c r="Q260" s="2"/>
      <c r="R260" s="2"/>
      <c r="S260" s="2"/>
      <c r="T260" s="2"/>
      <c r="U260" s="2"/>
      <c r="V260" s="2"/>
    </row>
    <row r="261" spans="17:22">
      <c r="Q261" s="2"/>
      <c r="R261" s="2"/>
      <c r="S261" s="2"/>
      <c r="T261" s="2"/>
      <c r="U261" s="2"/>
      <c r="V261" s="2"/>
    </row>
    <row r="262" spans="17:22">
      <c r="Q262" s="2"/>
      <c r="R262" s="2"/>
      <c r="S262" s="2"/>
      <c r="T262" s="2"/>
      <c r="U262" s="2"/>
      <c r="V262" s="2"/>
    </row>
    <row r="263" spans="17:22">
      <c r="Q263" s="2"/>
      <c r="R263" s="2"/>
      <c r="S263" s="2"/>
      <c r="T263" s="2"/>
      <c r="U263" s="2"/>
      <c r="V263" s="2"/>
    </row>
    <row r="264" spans="17:22">
      <c r="Q264" s="2"/>
      <c r="R264" s="2"/>
      <c r="S264" s="2"/>
      <c r="T264" s="2"/>
      <c r="U264" s="2"/>
      <c r="V264" s="2"/>
    </row>
    <row r="265" spans="17:22">
      <c r="Q265" s="2"/>
      <c r="R265" s="2"/>
      <c r="S265" s="2"/>
      <c r="T265" s="2"/>
      <c r="U265" s="2"/>
      <c r="V265" s="2"/>
    </row>
    <row r="266" spans="17:22">
      <c r="Q266" s="2"/>
      <c r="R266" s="2"/>
      <c r="S266" s="2"/>
      <c r="T266" s="2"/>
      <c r="U266" s="2"/>
      <c r="V266" s="2"/>
    </row>
    <row r="267" spans="17:22">
      <c r="Q267" s="2"/>
      <c r="R267" s="2"/>
      <c r="S267" s="2"/>
      <c r="T267" s="2"/>
      <c r="U267" s="2"/>
      <c r="V267" s="2"/>
    </row>
    <row r="268" spans="17:22">
      <c r="Q268" s="2"/>
      <c r="R268" s="2"/>
      <c r="S268" s="2"/>
      <c r="T268" s="2"/>
      <c r="U268" s="2"/>
      <c r="V268" s="2"/>
    </row>
    <row r="269" spans="17:22">
      <c r="Q269" s="2"/>
      <c r="R269" s="2"/>
      <c r="S269" s="2"/>
      <c r="T269" s="2"/>
      <c r="U269" s="2"/>
      <c r="V269" s="2"/>
    </row>
    <row r="270" spans="17:22">
      <c r="Q270" s="2"/>
      <c r="R270" s="2"/>
      <c r="S270" s="2"/>
      <c r="T270" s="2"/>
      <c r="U270" s="2"/>
      <c r="V270" s="2"/>
    </row>
    <row r="271" spans="17:22">
      <c r="Q271" s="2"/>
      <c r="R271" s="2"/>
      <c r="S271" s="2"/>
      <c r="T271" s="2"/>
      <c r="U271" s="2"/>
      <c r="V271" s="2"/>
    </row>
    <row r="272" spans="17:22">
      <c r="Q272" s="2"/>
      <c r="R272" s="2"/>
      <c r="S272" s="2"/>
      <c r="T272" s="2"/>
      <c r="U272" s="2"/>
      <c r="V272" s="2"/>
    </row>
    <row r="273" spans="17:22">
      <c r="Q273" s="2"/>
      <c r="R273" s="2"/>
      <c r="S273" s="2"/>
      <c r="T273" s="2"/>
      <c r="U273" s="2"/>
      <c r="V273" s="2"/>
    </row>
    <row r="274" spans="17:22">
      <c r="Q274" s="2"/>
      <c r="R274" s="2"/>
      <c r="S274" s="2"/>
      <c r="T274" s="2"/>
      <c r="U274" s="2"/>
      <c r="V274" s="2"/>
    </row>
    <row r="275" spans="17:22">
      <c r="Q275" s="2"/>
      <c r="R275" s="2"/>
      <c r="S275" s="2"/>
      <c r="T275" s="2"/>
      <c r="U275" s="2"/>
      <c r="V275" s="2"/>
    </row>
    <row r="276" spans="17:22">
      <c r="Q276" s="2"/>
      <c r="R276" s="2"/>
      <c r="S276" s="2"/>
      <c r="T276" s="2"/>
      <c r="U276" s="2"/>
      <c r="V276" s="2"/>
    </row>
    <row r="277" spans="17:22">
      <c r="Q277" s="2"/>
      <c r="R277" s="2"/>
      <c r="S277" s="2"/>
      <c r="T277" s="2"/>
      <c r="U277" s="2"/>
      <c r="V277" s="2"/>
    </row>
    <row r="278" spans="17:22">
      <c r="Q278" s="2"/>
      <c r="R278" s="2"/>
      <c r="S278" s="2"/>
      <c r="T278" s="2"/>
      <c r="U278" s="2"/>
      <c r="V278" s="2"/>
    </row>
    <row r="279" spans="17:22">
      <c r="Q279" s="2"/>
      <c r="R279" s="2"/>
      <c r="S279" s="2"/>
      <c r="T279" s="2"/>
      <c r="U279" s="2"/>
      <c r="V279" s="2"/>
    </row>
    <row r="280" spans="17:22">
      <c r="Q280" s="2"/>
      <c r="R280" s="2"/>
      <c r="S280" s="2"/>
      <c r="T280" s="2"/>
      <c r="U280" s="2"/>
      <c r="V280" s="2"/>
    </row>
    <row r="281" spans="17:22">
      <c r="Q281" s="2"/>
      <c r="R281" s="2"/>
      <c r="S281" s="2"/>
      <c r="T281" s="2"/>
      <c r="U281" s="2"/>
      <c r="V281" s="2"/>
    </row>
    <row r="282" spans="17:22">
      <c r="Q282" s="2"/>
      <c r="R282" s="2"/>
      <c r="S282" s="2"/>
      <c r="T282" s="2"/>
      <c r="U282" s="2"/>
      <c r="V282" s="2"/>
    </row>
    <row r="283" spans="17:22">
      <c r="Q283" s="2"/>
      <c r="R283" s="2"/>
      <c r="S283" s="2"/>
      <c r="T283" s="2"/>
      <c r="U283" s="2"/>
      <c r="V283" s="2"/>
    </row>
    <row r="284" spans="17:22">
      <c r="Q284" s="2"/>
      <c r="R284" s="2"/>
      <c r="S284" s="2"/>
      <c r="T284" s="2"/>
      <c r="U284" s="2"/>
      <c r="V284" s="2"/>
    </row>
    <row r="285" spans="17:22">
      <c r="Q285" s="2"/>
      <c r="R285" s="2"/>
      <c r="S285" s="2"/>
      <c r="T285" s="2"/>
      <c r="U285" s="2"/>
      <c r="V285" s="2"/>
    </row>
    <row r="286" spans="17:22">
      <c r="Q286" s="2"/>
      <c r="R286" s="2"/>
      <c r="S286" s="2"/>
      <c r="T286" s="2"/>
      <c r="U286" s="2"/>
      <c r="V286" s="2"/>
    </row>
    <row r="287" spans="17:22">
      <c r="Q287" s="2"/>
      <c r="R287" s="2"/>
      <c r="S287" s="2"/>
      <c r="T287" s="2"/>
      <c r="U287" s="2"/>
      <c r="V287" s="2"/>
    </row>
    <row r="288" spans="17:22">
      <c r="Q288" s="2"/>
      <c r="R288" s="2"/>
      <c r="S288" s="2"/>
      <c r="T288" s="2"/>
      <c r="U288" s="2"/>
      <c r="V288" s="2"/>
    </row>
    <row r="289" spans="17:22">
      <c r="Q289" s="2"/>
      <c r="R289" s="2"/>
      <c r="S289" s="2"/>
      <c r="T289" s="2"/>
      <c r="U289" s="2"/>
      <c r="V289" s="2"/>
    </row>
    <row r="290" spans="17:22">
      <c r="Q290" s="2"/>
      <c r="R290" s="2"/>
      <c r="S290" s="2"/>
      <c r="T290" s="2"/>
      <c r="U290" s="2"/>
      <c r="V290" s="2"/>
    </row>
    <row r="291" spans="17:22">
      <c r="Q291" s="2"/>
      <c r="R291" s="2"/>
      <c r="S291" s="2"/>
      <c r="T291" s="2"/>
      <c r="U291" s="2"/>
      <c r="V291" s="2"/>
    </row>
    <row r="292" spans="17:22">
      <c r="Q292" s="2"/>
      <c r="R292" s="2"/>
      <c r="S292" s="2"/>
      <c r="T292" s="2"/>
      <c r="U292" s="2"/>
      <c r="V292" s="2"/>
    </row>
    <row r="293" spans="17:22">
      <c r="Q293" s="2"/>
      <c r="R293" s="2"/>
      <c r="S293" s="2"/>
      <c r="T293" s="2"/>
      <c r="U293" s="2"/>
      <c r="V293" s="2"/>
    </row>
    <row r="294" spans="17:22">
      <c r="Q294" s="2"/>
      <c r="R294" s="2"/>
      <c r="S294" s="2"/>
      <c r="T294" s="2"/>
      <c r="U294" s="2"/>
      <c r="V294" s="2"/>
    </row>
    <row r="295" spans="17:22">
      <c r="Q295" s="2"/>
      <c r="R295" s="2"/>
      <c r="S295" s="2"/>
      <c r="T295" s="2"/>
      <c r="U295" s="2"/>
      <c r="V295" s="2"/>
    </row>
    <row r="296" spans="17:22">
      <c r="Q296" s="2"/>
      <c r="R296" s="2"/>
      <c r="S296" s="2"/>
      <c r="T296" s="2"/>
      <c r="U296" s="2"/>
      <c r="V296" s="2"/>
    </row>
    <row r="297" spans="17:22">
      <c r="Q297" s="2"/>
      <c r="R297" s="2"/>
      <c r="S297" s="2"/>
      <c r="T297" s="2"/>
      <c r="U297" s="2"/>
      <c r="V297" s="2"/>
    </row>
    <row r="298" spans="17:22">
      <c r="Q298" s="2"/>
      <c r="R298" s="2"/>
      <c r="S298" s="2"/>
      <c r="T298" s="2"/>
      <c r="U298" s="2"/>
      <c r="V298" s="2"/>
    </row>
    <row r="299" spans="17:22">
      <c r="Q299" s="2"/>
      <c r="R299" s="2"/>
      <c r="S299" s="2"/>
      <c r="T299" s="2"/>
      <c r="U299" s="2"/>
      <c r="V299" s="2"/>
    </row>
    <row r="300" spans="17:22">
      <c r="Q300" s="2"/>
      <c r="R300" s="2"/>
      <c r="S300" s="2"/>
      <c r="T300" s="2"/>
      <c r="U300" s="2"/>
      <c r="V300" s="2"/>
    </row>
    <row r="301" spans="17:22">
      <c r="Q301" s="2"/>
      <c r="R301" s="2"/>
      <c r="S301" s="2"/>
      <c r="T301" s="2"/>
      <c r="U301" s="2"/>
      <c r="V301" s="2"/>
    </row>
    <row r="302" spans="17:22">
      <c r="Q302" s="2"/>
      <c r="R302" s="2"/>
      <c r="S302" s="2"/>
      <c r="T302" s="2"/>
      <c r="U302" s="2"/>
      <c r="V302" s="2"/>
    </row>
    <row r="303" spans="17:22">
      <c r="Q303" s="2"/>
      <c r="R303" s="2"/>
      <c r="S303" s="2"/>
      <c r="T303" s="2"/>
      <c r="U303" s="2"/>
      <c r="V303" s="2"/>
    </row>
    <row r="304" spans="17:22">
      <c r="Q304" s="2"/>
      <c r="R304" s="2"/>
      <c r="S304" s="2"/>
      <c r="T304" s="2"/>
      <c r="U304" s="2"/>
      <c r="V304" s="2"/>
    </row>
    <row r="305" spans="17:22">
      <c r="Q305" s="2"/>
      <c r="R305" s="2"/>
      <c r="S305" s="2"/>
      <c r="T305" s="2"/>
      <c r="U305" s="2"/>
      <c r="V305" s="2"/>
    </row>
    <row r="306" spans="17:22">
      <c r="Q306" s="2"/>
      <c r="R306" s="2"/>
      <c r="S306" s="2"/>
      <c r="T306" s="2"/>
      <c r="U306" s="2"/>
      <c r="V306" s="2"/>
    </row>
    <row r="307" spans="17:22">
      <c r="Q307" s="2"/>
      <c r="R307" s="2"/>
      <c r="S307" s="2"/>
      <c r="T307" s="2"/>
      <c r="U307" s="2"/>
      <c r="V307" s="2"/>
    </row>
    <row r="308" spans="17:22">
      <c r="Q308" s="2"/>
      <c r="R308" s="2"/>
      <c r="S308" s="2"/>
      <c r="T308" s="2"/>
      <c r="U308" s="2"/>
      <c r="V308" s="2"/>
    </row>
    <row r="309" spans="17:22">
      <c r="Q309" s="2"/>
      <c r="R309" s="2"/>
      <c r="S309" s="2"/>
      <c r="T309" s="2"/>
      <c r="U309" s="2"/>
      <c r="V309" s="2"/>
    </row>
    <row r="310" spans="17:22">
      <c r="Q310" s="2"/>
      <c r="R310" s="2"/>
      <c r="S310" s="2"/>
      <c r="T310" s="2"/>
      <c r="U310" s="2"/>
      <c r="V310" s="2"/>
    </row>
    <row r="311" spans="17:22">
      <c r="Q311" s="2"/>
      <c r="R311" s="2"/>
      <c r="S311" s="2"/>
      <c r="T311" s="2"/>
      <c r="U311" s="2"/>
      <c r="V311" s="2"/>
    </row>
    <row r="312" spans="17:22">
      <c r="Q312" s="2"/>
      <c r="R312" s="2"/>
      <c r="S312" s="2"/>
      <c r="T312" s="2"/>
      <c r="U312" s="2"/>
      <c r="V312" s="2"/>
    </row>
    <row r="313" spans="17:22">
      <c r="Q313" s="2"/>
      <c r="R313" s="2"/>
      <c r="S313" s="2"/>
      <c r="T313" s="2"/>
      <c r="U313" s="2"/>
      <c r="V313" s="2"/>
    </row>
    <row r="314" spans="17:22">
      <c r="Q314" s="2"/>
      <c r="R314" s="2"/>
      <c r="S314" s="2"/>
      <c r="T314" s="2"/>
      <c r="U314" s="2"/>
      <c r="V314" s="2"/>
    </row>
    <row r="315" spans="17:22">
      <c r="Q315" s="2"/>
      <c r="R315" s="2"/>
      <c r="S315" s="2"/>
      <c r="T315" s="2"/>
      <c r="U315" s="2"/>
      <c r="V315" s="2"/>
    </row>
    <row r="316" spans="17:22">
      <c r="Q316" s="2"/>
      <c r="R316" s="2"/>
      <c r="S316" s="2"/>
      <c r="T316" s="2"/>
      <c r="U316" s="2"/>
      <c r="V316" s="2"/>
    </row>
    <row r="317" spans="17:22">
      <c r="Q317" s="2"/>
      <c r="R317" s="2"/>
      <c r="S317" s="2"/>
      <c r="T317" s="2"/>
      <c r="U317" s="2"/>
      <c r="V317" s="2"/>
    </row>
    <row r="318" spans="17:22">
      <c r="Q318" s="2"/>
      <c r="R318" s="2"/>
      <c r="S318" s="2"/>
      <c r="T318" s="2"/>
      <c r="U318" s="2"/>
      <c r="V318" s="2"/>
    </row>
    <row r="319" spans="17:22">
      <c r="Q319" s="2"/>
      <c r="R319" s="2"/>
      <c r="S319" s="2"/>
      <c r="T319" s="2"/>
      <c r="U319" s="2"/>
      <c r="V319" s="2"/>
    </row>
    <row r="320" spans="17:22">
      <c r="Q320" s="2"/>
      <c r="R320" s="2"/>
      <c r="S320" s="2"/>
      <c r="T320" s="2"/>
      <c r="U320" s="2"/>
      <c r="V320" s="2"/>
    </row>
    <row r="321" spans="17:22">
      <c r="Q321" s="2"/>
      <c r="R321" s="2"/>
      <c r="S321" s="2"/>
      <c r="T321" s="2"/>
      <c r="U321" s="2"/>
      <c r="V321" s="2"/>
    </row>
    <row r="322" spans="17:22">
      <c r="Q322" s="2"/>
      <c r="R322" s="2"/>
      <c r="S322" s="2"/>
      <c r="T322" s="2"/>
      <c r="U322" s="2"/>
      <c r="V322" s="2"/>
    </row>
    <row r="323" spans="17:22">
      <c r="Q323" s="2"/>
      <c r="R323" s="2"/>
      <c r="S323" s="2"/>
      <c r="T323" s="2"/>
      <c r="U323" s="2"/>
      <c r="V323" s="2"/>
    </row>
    <row r="324" spans="17:22">
      <c r="Q324" s="2"/>
      <c r="R324" s="2"/>
      <c r="S324" s="2"/>
      <c r="T324" s="2"/>
      <c r="U324" s="2"/>
      <c r="V324" s="2"/>
    </row>
    <row r="325" spans="17:22">
      <c r="Q325" s="2"/>
      <c r="R325" s="2"/>
      <c r="S325" s="2"/>
      <c r="T325" s="2"/>
      <c r="U325" s="2"/>
      <c r="V325" s="2"/>
    </row>
    <row r="326" spans="17:22">
      <c r="Q326" s="2"/>
      <c r="R326" s="2"/>
      <c r="S326" s="2"/>
      <c r="T326" s="2"/>
      <c r="U326" s="2"/>
      <c r="V326" s="2"/>
    </row>
    <row r="327" spans="17:22">
      <c r="Q327" s="2"/>
      <c r="R327" s="2"/>
      <c r="S327" s="2"/>
      <c r="T327" s="2"/>
      <c r="U327" s="2"/>
      <c r="V327" s="2"/>
    </row>
    <row r="328" spans="17:22">
      <c r="Q328" s="2"/>
      <c r="R328" s="2"/>
      <c r="S328" s="2"/>
      <c r="T328" s="2"/>
      <c r="U328" s="2"/>
      <c r="V328" s="2"/>
    </row>
    <row r="329" spans="17:22">
      <c r="Q329" s="2"/>
      <c r="R329" s="2"/>
      <c r="S329" s="2"/>
      <c r="T329" s="2"/>
      <c r="U329" s="2"/>
      <c r="V329" s="2"/>
    </row>
    <row r="330" spans="17:22">
      <c r="Q330" s="2"/>
      <c r="R330" s="2"/>
      <c r="S330" s="2"/>
      <c r="T330" s="2"/>
      <c r="U330" s="2"/>
      <c r="V330" s="2"/>
    </row>
    <row r="331" spans="17:22">
      <c r="Q331" s="2"/>
      <c r="R331" s="2"/>
      <c r="S331" s="2"/>
      <c r="T331" s="2"/>
      <c r="U331" s="2"/>
      <c r="V331" s="2"/>
    </row>
    <row r="332" spans="17:22">
      <c r="Q332" s="2"/>
      <c r="R332" s="2"/>
      <c r="S332" s="2"/>
      <c r="T332" s="2"/>
      <c r="U332" s="2"/>
      <c r="V332" s="2"/>
    </row>
    <row r="333" spans="17:22">
      <c r="Q333" s="2"/>
      <c r="R333" s="2"/>
      <c r="S333" s="2"/>
      <c r="T333" s="2"/>
      <c r="U333" s="2"/>
      <c r="V333" s="2"/>
    </row>
    <row r="334" spans="17:22">
      <c r="Q334" s="2"/>
      <c r="R334" s="2"/>
      <c r="S334" s="2"/>
      <c r="T334" s="2"/>
      <c r="U334" s="2"/>
      <c r="V334" s="2"/>
    </row>
    <row r="335" spans="17:22">
      <c r="Q335" s="2"/>
      <c r="R335" s="2"/>
      <c r="S335" s="2"/>
      <c r="T335" s="2"/>
      <c r="U335" s="2"/>
      <c r="V335" s="2"/>
    </row>
    <row r="336" spans="17:22">
      <c r="Q336" s="2"/>
      <c r="R336" s="2"/>
      <c r="S336" s="2"/>
      <c r="T336" s="2"/>
      <c r="U336" s="2"/>
      <c r="V336" s="2"/>
    </row>
    <row r="337" spans="17:22">
      <c r="Q337" s="2"/>
      <c r="R337" s="2"/>
      <c r="S337" s="2"/>
      <c r="T337" s="2"/>
      <c r="U337" s="2"/>
      <c r="V337" s="2"/>
    </row>
    <row r="338" spans="17:22">
      <c r="Q338" s="2"/>
      <c r="R338" s="2"/>
      <c r="S338" s="2"/>
      <c r="T338" s="2"/>
      <c r="U338" s="2"/>
      <c r="V338" s="2"/>
    </row>
    <row r="339" spans="17:22">
      <c r="Q339" s="2"/>
      <c r="R339" s="2"/>
      <c r="S339" s="2"/>
      <c r="T339" s="2"/>
      <c r="U339" s="2"/>
      <c r="V339" s="2"/>
    </row>
    <row r="340" spans="17:22">
      <c r="Q340" s="2"/>
      <c r="R340" s="2"/>
      <c r="S340" s="2"/>
      <c r="T340" s="2"/>
      <c r="U340" s="2"/>
      <c r="V340" s="2"/>
    </row>
    <row r="341" spans="17:22">
      <c r="Q341" s="2"/>
      <c r="R341" s="2"/>
      <c r="S341" s="2"/>
      <c r="T341" s="2"/>
      <c r="U341" s="2"/>
      <c r="V341" s="2"/>
    </row>
    <row r="342" spans="17:22">
      <c r="Q342" s="2"/>
      <c r="R342" s="2"/>
      <c r="S342" s="2"/>
      <c r="T342" s="2"/>
      <c r="U342" s="2"/>
      <c r="V342" s="2"/>
    </row>
    <row r="343" spans="17:22">
      <c r="Q343" s="2"/>
      <c r="R343" s="2"/>
      <c r="S343" s="2"/>
      <c r="T343" s="2"/>
      <c r="U343" s="2"/>
      <c r="V343" s="2"/>
    </row>
    <row r="344" spans="17:22">
      <c r="Q344" s="2"/>
      <c r="R344" s="2"/>
      <c r="S344" s="2"/>
      <c r="T344" s="2"/>
      <c r="U344" s="2"/>
      <c r="V344" s="2"/>
    </row>
    <row r="345" spans="17:22">
      <c r="Q345" s="2"/>
      <c r="R345" s="2"/>
      <c r="S345" s="2"/>
      <c r="T345" s="2"/>
      <c r="U345" s="2"/>
      <c r="V345" s="2"/>
    </row>
    <row r="346" spans="17:22">
      <c r="Q346" s="2"/>
      <c r="R346" s="2"/>
      <c r="S346" s="2"/>
      <c r="T346" s="2"/>
      <c r="U346" s="2"/>
      <c r="V346" s="2"/>
    </row>
    <row r="347" spans="17:22">
      <c r="Q347" s="2"/>
      <c r="R347" s="2"/>
      <c r="S347" s="2"/>
      <c r="T347" s="2"/>
      <c r="U347" s="2"/>
      <c r="V347" s="2"/>
    </row>
    <row r="348" spans="17:22">
      <c r="Q348" s="2"/>
      <c r="R348" s="2"/>
      <c r="S348" s="2"/>
      <c r="T348" s="2"/>
      <c r="U348" s="2"/>
      <c r="V348" s="2"/>
    </row>
    <row r="349" spans="17:22">
      <c r="Q349" s="2"/>
      <c r="R349" s="2"/>
      <c r="S349" s="2"/>
      <c r="T349" s="2"/>
      <c r="U349" s="2"/>
      <c r="V349" s="2"/>
    </row>
    <row r="350" spans="17:22">
      <c r="Q350" s="2"/>
      <c r="R350" s="2"/>
      <c r="S350" s="2"/>
      <c r="T350" s="2"/>
      <c r="U350" s="2"/>
      <c r="V350" s="2"/>
    </row>
    <row r="351" spans="17:22">
      <c r="Q351" s="2"/>
      <c r="R351" s="2"/>
      <c r="S351" s="2"/>
      <c r="T351" s="2"/>
      <c r="U351" s="2"/>
      <c r="V351" s="2"/>
    </row>
    <row r="352" spans="17:22">
      <c r="Q352" s="2"/>
      <c r="R352" s="2"/>
      <c r="S352" s="2"/>
      <c r="T352" s="2"/>
      <c r="U352" s="2"/>
      <c r="V352" s="2"/>
    </row>
    <row r="353" spans="17:22">
      <c r="Q353" s="2"/>
      <c r="R353" s="2"/>
      <c r="S353" s="2"/>
      <c r="T353" s="2"/>
      <c r="U353" s="2"/>
      <c r="V353" s="2"/>
    </row>
    <row r="354" spans="17:22">
      <c r="Q354" s="2"/>
      <c r="R354" s="2"/>
      <c r="S354" s="2"/>
      <c r="T354" s="2"/>
      <c r="U354" s="2"/>
      <c r="V354" s="2"/>
    </row>
    <row r="355" spans="17:22">
      <c r="Q355" s="2"/>
      <c r="R355" s="2"/>
      <c r="S355" s="2"/>
      <c r="T355" s="2"/>
      <c r="U355" s="2"/>
      <c r="V355" s="2"/>
    </row>
    <row r="356" spans="17:22">
      <c r="Q356" s="2"/>
      <c r="R356" s="2"/>
      <c r="S356" s="2"/>
      <c r="T356" s="2"/>
      <c r="U356" s="2"/>
      <c r="V356" s="2"/>
    </row>
    <row r="357" spans="17:22">
      <c r="Q357" s="2"/>
      <c r="R357" s="2"/>
      <c r="S357" s="2"/>
      <c r="T357" s="2"/>
      <c r="U357" s="2"/>
      <c r="V357" s="2"/>
    </row>
    <row r="358" spans="17:22">
      <c r="Q358" s="2"/>
      <c r="R358" s="2"/>
      <c r="S358" s="2"/>
      <c r="T358" s="2"/>
      <c r="U358" s="2"/>
      <c r="V358" s="2"/>
    </row>
    <row r="359" spans="17:22">
      <c r="Q359" s="2"/>
      <c r="R359" s="2"/>
      <c r="S359" s="2"/>
      <c r="T359" s="2"/>
      <c r="U359" s="2"/>
      <c r="V359" s="2"/>
    </row>
    <row r="360" spans="17:22">
      <c r="Q360" s="2"/>
      <c r="R360" s="2"/>
      <c r="S360" s="2"/>
      <c r="T360" s="2"/>
      <c r="U360" s="2"/>
      <c r="V360" s="2"/>
    </row>
    <row r="361" spans="17:22">
      <c r="Q361" s="2"/>
      <c r="R361" s="2"/>
      <c r="S361" s="2"/>
      <c r="T361" s="2"/>
      <c r="U361" s="2"/>
      <c r="V361" s="2"/>
    </row>
    <row r="362" spans="17:22">
      <c r="Q362" s="2"/>
      <c r="R362" s="2"/>
      <c r="S362" s="2"/>
      <c r="T362" s="2"/>
      <c r="U362" s="2"/>
      <c r="V362" s="2"/>
    </row>
    <row r="363" spans="17:22">
      <c r="Q363" s="2"/>
      <c r="R363" s="2"/>
      <c r="S363" s="2"/>
      <c r="T363" s="2"/>
      <c r="U363" s="2"/>
      <c r="V363" s="2"/>
    </row>
    <row r="364" spans="17:22">
      <c r="Q364" s="2"/>
      <c r="R364" s="2"/>
      <c r="S364" s="2"/>
      <c r="T364" s="2"/>
      <c r="U364" s="2"/>
      <c r="V364" s="2"/>
    </row>
    <row r="365" spans="17:22">
      <c r="Q365" s="2"/>
      <c r="R365" s="2"/>
      <c r="S365" s="2"/>
      <c r="T365" s="2"/>
      <c r="U365" s="2"/>
      <c r="V365" s="2"/>
    </row>
    <row r="366" spans="17:22">
      <c r="Q366" s="2"/>
      <c r="R366" s="2"/>
      <c r="S366" s="2"/>
      <c r="T366" s="2"/>
      <c r="U366" s="2"/>
      <c r="V366" s="2"/>
    </row>
    <row r="367" spans="17:22">
      <c r="Q367" s="2"/>
      <c r="R367" s="2"/>
      <c r="S367" s="2"/>
      <c r="T367" s="2"/>
      <c r="U367" s="2"/>
      <c r="V367" s="2"/>
    </row>
    <row r="368" spans="17:22">
      <c r="Q368" s="2"/>
      <c r="R368" s="2"/>
      <c r="S368" s="2"/>
      <c r="T368" s="2"/>
      <c r="U368" s="2"/>
      <c r="V368" s="2"/>
    </row>
    <row r="369" spans="17:22">
      <c r="Q369" s="2"/>
      <c r="R369" s="2"/>
      <c r="S369" s="2"/>
      <c r="T369" s="2"/>
      <c r="U369" s="2"/>
      <c r="V369" s="2"/>
    </row>
    <row r="370" spans="17:22">
      <c r="Q370" s="2"/>
      <c r="R370" s="2"/>
      <c r="S370" s="2"/>
      <c r="T370" s="2"/>
      <c r="U370" s="2"/>
      <c r="V370" s="2"/>
    </row>
    <row r="371" spans="17:22">
      <c r="Q371" s="2"/>
      <c r="R371" s="2"/>
      <c r="S371" s="2"/>
      <c r="T371" s="2"/>
      <c r="U371" s="2"/>
      <c r="V371" s="2"/>
    </row>
    <row r="372" spans="17:22">
      <c r="Q372" s="2"/>
      <c r="R372" s="2"/>
      <c r="S372" s="2"/>
      <c r="T372" s="2"/>
      <c r="U372" s="2"/>
      <c r="V372" s="2"/>
    </row>
    <row r="373" spans="17:22">
      <c r="Q373" s="2"/>
      <c r="R373" s="2"/>
      <c r="S373" s="2"/>
      <c r="T373" s="2"/>
      <c r="U373" s="2"/>
      <c r="V373" s="2"/>
    </row>
    <row r="374" spans="17:22">
      <c r="Q374" s="2"/>
      <c r="R374" s="2"/>
      <c r="S374" s="2"/>
      <c r="T374" s="2"/>
      <c r="U374" s="2"/>
      <c r="V374" s="2"/>
    </row>
    <row r="375" spans="17:22">
      <c r="Q375" s="2"/>
      <c r="R375" s="2"/>
      <c r="S375" s="2"/>
      <c r="T375" s="2"/>
      <c r="U375" s="2"/>
      <c r="V375" s="2"/>
    </row>
    <row r="376" spans="17:22">
      <c r="Q376" s="2"/>
      <c r="R376" s="2"/>
      <c r="S376" s="2"/>
      <c r="T376" s="2"/>
      <c r="U376" s="2"/>
      <c r="V376" s="2"/>
    </row>
    <row r="377" spans="17:22">
      <c r="Q377" s="2"/>
      <c r="R377" s="2"/>
      <c r="S377" s="2"/>
      <c r="T377" s="2"/>
      <c r="U377" s="2"/>
      <c r="V377" s="2"/>
    </row>
    <row r="378" spans="17:22">
      <c r="Q378" s="2"/>
      <c r="R378" s="2"/>
      <c r="S378" s="2"/>
      <c r="T378" s="2"/>
      <c r="U378" s="2"/>
      <c r="V378" s="2"/>
    </row>
    <row r="379" spans="17:22">
      <c r="Q379" s="2"/>
      <c r="R379" s="2"/>
      <c r="S379" s="2"/>
      <c r="T379" s="2"/>
      <c r="U379" s="2"/>
      <c r="V379" s="2"/>
    </row>
    <row r="380" spans="17:22">
      <c r="Q380" s="2"/>
      <c r="R380" s="2"/>
      <c r="S380" s="2"/>
      <c r="T380" s="2"/>
      <c r="U380" s="2"/>
      <c r="V380" s="2"/>
    </row>
    <row r="381" spans="17:22">
      <c r="Q381" s="2"/>
      <c r="R381" s="2"/>
      <c r="S381" s="2"/>
      <c r="T381" s="2"/>
      <c r="U381" s="2"/>
      <c r="V381" s="2"/>
    </row>
    <row r="382" spans="17:22">
      <c r="Q382" s="2"/>
      <c r="R382" s="2"/>
      <c r="S382" s="2"/>
      <c r="T382" s="2"/>
      <c r="U382" s="2"/>
      <c r="V382" s="2"/>
    </row>
    <row r="383" spans="17:22">
      <c r="Q383" s="2"/>
      <c r="R383" s="2"/>
      <c r="S383" s="2"/>
      <c r="T383" s="2"/>
      <c r="U383" s="2"/>
      <c r="V383" s="2"/>
    </row>
    <row r="384" spans="17:22">
      <c r="Q384" s="2"/>
      <c r="R384" s="2"/>
      <c r="S384" s="2"/>
      <c r="T384" s="2"/>
      <c r="U384" s="2"/>
      <c r="V384" s="2"/>
    </row>
    <row r="385" spans="17:22">
      <c r="Q385" s="2"/>
      <c r="R385" s="2"/>
      <c r="S385" s="2"/>
      <c r="T385" s="2"/>
      <c r="U385" s="2"/>
      <c r="V385" s="2"/>
    </row>
    <row r="386" spans="17:22">
      <c r="Q386" s="2"/>
      <c r="R386" s="2"/>
      <c r="S386" s="2"/>
      <c r="T386" s="2"/>
      <c r="U386" s="2"/>
      <c r="V386" s="2"/>
    </row>
    <row r="387" spans="17:22">
      <c r="Q387" s="2"/>
      <c r="R387" s="2"/>
      <c r="S387" s="2"/>
      <c r="T387" s="2"/>
      <c r="U387" s="2"/>
      <c r="V387" s="2"/>
    </row>
    <row r="388" spans="17:22">
      <c r="Q388" s="2"/>
      <c r="R388" s="2"/>
      <c r="S388" s="2"/>
      <c r="T388" s="2"/>
      <c r="U388" s="2"/>
      <c r="V388" s="2"/>
    </row>
    <row r="389" spans="17:22">
      <c r="Q389" s="2"/>
      <c r="R389" s="2"/>
      <c r="S389" s="2"/>
      <c r="T389" s="2"/>
      <c r="U389" s="2"/>
      <c r="V389" s="2"/>
    </row>
    <row r="390" spans="17:22">
      <c r="Q390" s="2"/>
      <c r="R390" s="2"/>
      <c r="S390" s="2"/>
      <c r="T390" s="2"/>
      <c r="U390" s="2"/>
      <c r="V390" s="2"/>
    </row>
    <row r="391" spans="17:22">
      <c r="Q391" s="2"/>
      <c r="R391" s="2"/>
      <c r="S391" s="2"/>
      <c r="T391" s="2"/>
      <c r="U391" s="2"/>
      <c r="V391" s="2"/>
    </row>
    <row r="392" spans="17:22">
      <c r="Q392" s="2"/>
      <c r="R392" s="2"/>
      <c r="S392" s="2"/>
      <c r="T392" s="2"/>
      <c r="U392" s="2"/>
      <c r="V392" s="2"/>
    </row>
    <row r="393" spans="17:22">
      <c r="Q393" s="2"/>
      <c r="R393" s="2"/>
      <c r="S393" s="2"/>
      <c r="T393" s="2"/>
      <c r="U393" s="2"/>
      <c r="V393" s="2"/>
    </row>
    <row r="394" spans="17:22">
      <c r="Q394" s="2"/>
      <c r="R394" s="2"/>
      <c r="S394" s="2"/>
      <c r="T394" s="2"/>
      <c r="U394" s="2"/>
      <c r="V394" s="2"/>
    </row>
    <row r="395" spans="17:22">
      <c r="Q395" s="2"/>
      <c r="R395" s="2"/>
      <c r="S395" s="2"/>
      <c r="T395" s="2"/>
      <c r="U395" s="2"/>
      <c r="V395" s="2"/>
    </row>
    <row r="396" spans="17:22">
      <c r="Q396" s="2"/>
      <c r="R396" s="2"/>
      <c r="S396" s="2"/>
      <c r="T396" s="2"/>
      <c r="U396" s="2"/>
      <c r="V396" s="2"/>
    </row>
    <row r="397" spans="17:22">
      <c r="Q397" s="2"/>
      <c r="R397" s="2"/>
      <c r="S397" s="2"/>
      <c r="T397" s="2"/>
      <c r="U397" s="2"/>
      <c r="V397" s="2"/>
    </row>
    <row r="398" spans="17:22">
      <c r="Q398" s="2"/>
      <c r="R398" s="2"/>
      <c r="S398" s="2"/>
      <c r="T398" s="2"/>
      <c r="U398" s="2"/>
      <c r="V398" s="2"/>
    </row>
    <row r="399" spans="17:22">
      <c r="Q399" s="2"/>
      <c r="R399" s="2"/>
      <c r="S399" s="2"/>
      <c r="T399" s="2"/>
      <c r="U399" s="2"/>
      <c r="V399" s="2"/>
    </row>
    <row r="400" spans="17:22">
      <c r="Q400" s="2"/>
      <c r="R400" s="2"/>
      <c r="S400" s="2"/>
      <c r="T400" s="2"/>
      <c r="U400" s="2"/>
      <c r="V400" s="2"/>
    </row>
    <row r="401" spans="17:22">
      <c r="Q401" s="2"/>
      <c r="R401" s="2"/>
      <c r="S401" s="2"/>
      <c r="T401" s="2"/>
      <c r="U401" s="2"/>
      <c r="V401" s="2"/>
    </row>
    <row r="402" spans="17:22">
      <c r="Q402" s="2"/>
      <c r="R402" s="2"/>
      <c r="S402" s="2"/>
      <c r="T402" s="2"/>
      <c r="U402" s="2"/>
      <c r="V402" s="2"/>
    </row>
    <row r="403" spans="17:22">
      <c r="Q403" s="2"/>
      <c r="R403" s="2"/>
      <c r="S403" s="2"/>
      <c r="T403" s="2"/>
      <c r="U403" s="2"/>
      <c r="V403" s="2"/>
    </row>
    <row r="404" spans="17:22">
      <c r="Q404" s="2"/>
      <c r="R404" s="2"/>
      <c r="S404" s="2"/>
      <c r="T404" s="2"/>
      <c r="U404" s="2"/>
      <c r="V404" s="2"/>
    </row>
    <row r="405" spans="17:22">
      <c r="Q405" s="2"/>
      <c r="R405" s="2"/>
      <c r="S405" s="2"/>
      <c r="T405" s="2"/>
      <c r="U405" s="2"/>
      <c r="V405" s="2"/>
    </row>
    <row r="406" spans="17:22">
      <c r="Q406" s="2"/>
      <c r="R406" s="2"/>
      <c r="S406" s="2"/>
      <c r="T406" s="2"/>
      <c r="U406" s="2"/>
      <c r="V406" s="2"/>
    </row>
    <row r="407" spans="17:22">
      <c r="Q407" s="2"/>
      <c r="R407" s="2"/>
      <c r="S407" s="2"/>
      <c r="T407" s="2"/>
      <c r="U407" s="2"/>
      <c r="V407" s="2"/>
    </row>
    <row r="408" spans="17:22">
      <c r="Q408" s="2"/>
      <c r="R408" s="2"/>
      <c r="S408" s="2"/>
      <c r="T408" s="2"/>
      <c r="U408" s="2"/>
      <c r="V408" s="2"/>
    </row>
    <row r="409" spans="17:22">
      <c r="Q409" s="2"/>
      <c r="R409" s="2"/>
      <c r="S409" s="2"/>
      <c r="T409" s="2"/>
      <c r="U409" s="2"/>
      <c r="V409" s="2"/>
    </row>
    <row r="410" spans="17:22">
      <c r="Q410" s="2"/>
      <c r="R410" s="2"/>
      <c r="S410" s="2"/>
      <c r="T410" s="2"/>
      <c r="U410" s="2"/>
      <c r="V410" s="2"/>
    </row>
    <row r="411" spans="17:22">
      <c r="Q411" s="2"/>
      <c r="R411" s="2"/>
      <c r="S411" s="2"/>
      <c r="T411" s="2"/>
      <c r="U411" s="2"/>
      <c r="V411" s="2"/>
    </row>
    <row r="412" spans="17:22">
      <c r="Q412" s="2"/>
      <c r="R412" s="2"/>
      <c r="S412" s="2"/>
      <c r="T412" s="2"/>
      <c r="U412" s="2"/>
      <c r="V412" s="2"/>
    </row>
    <row r="413" spans="17:22">
      <c r="Q413" s="2"/>
      <c r="R413" s="2"/>
      <c r="S413" s="2"/>
      <c r="T413" s="2"/>
      <c r="U413" s="2"/>
      <c r="V413" s="2"/>
    </row>
    <row r="414" spans="17:22">
      <c r="Q414" s="2"/>
      <c r="R414" s="2"/>
      <c r="S414" s="2"/>
      <c r="T414" s="2"/>
      <c r="U414" s="2"/>
      <c r="V414" s="2"/>
    </row>
    <row r="415" spans="17:22">
      <c r="Q415" s="2"/>
      <c r="R415" s="2"/>
      <c r="S415" s="2"/>
      <c r="T415" s="2"/>
      <c r="U415" s="2"/>
      <c r="V415" s="2"/>
    </row>
    <row r="416" spans="17:22">
      <c r="Q416" s="2"/>
      <c r="R416" s="2"/>
      <c r="S416" s="2"/>
      <c r="T416" s="2"/>
      <c r="U416" s="2"/>
      <c r="V416" s="2"/>
    </row>
    <row r="417" spans="17:22">
      <c r="Q417" s="2"/>
      <c r="R417" s="2"/>
      <c r="S417" s="2"/>
      <c r="T417" s="2"/>
      <c r="U417" s="2"/>
      <c r="V417" s="2"/>
    </row>
    <row r="418" spans="17:22">
      <c r="Q418" s="2"/>
      <c r="R418" s="2"/>
      <c r="S418" s="2"/>
      <c r="T418" s="2"/>
      <c r="U418" s="2"/>
      <c r="V418" s="2"/>
    </row>
    <row r="419" spans="17:22">
      <c r="Q419" s="2"/>
      <c r="R419" s="2"/>
      <c r="S419" s="2"/>
      <c r="T419" s="2"/>
      <c r="U419" s="2"/>
      <c r="V419" s="2"/>
    </row>
    <row r="420" spans="17:22">
      <c r="Q420" s="2"/>
      <c r="R420" s="2"/>
      <c r="S420" s="2"/>
      <c r="T420" s="2"/>
      <c r="U420" s="2"/>
      <c r="V420" s="2"/>
    </row>
    <row r="421" spans="17:22">
      <c r="Q421" s="2"/>
      <c r="R421" s="2"/>
      <c r="S421" s="2"/>
      <c r="T421" s="2"/>
      <c r="U421" s="2"/>
      <c r="V421" s="2"/>
    </row>
    <row r="422" spans="17:22">
      <c r="Q422" s="2"/>
      <c r="R422" s="2"/>
      <c r="S422" s="2"/>
      <c r="T422" s="2"/>
      <c r="U422" s="2"/>
      <c r="V422" s="2"/>
    </row>
    <row r="423" spans="17:22">
      <c r="Q423" s="2"/>
      <c r="R423" s="2"/>
      <c r="S423" s="2"/>
      <c r="T423" s="2"/>
      <c r="U423" s="2"/>
      <c r="V423" s="2"/>
    </row>
    <row r="424" spans="17:22">
      <c r="Q424" s="2"/>
      <c r="R424" s="2"/>
      <c r="S424" s="2"/>
      <c r="T424" s="2"/>
      <c r="U424" s="2"/>
      <c r="V424" s="2"/>
    </row>
    <row r="425" spans="17:22">
      <c r="Q425" s="2"/>
      <c r="R425" s="2"/>
      <c r="S425" s="2"/>
      <c r="T425" s="2"/>
      <c r="U425" s="2"/>
      <c r="V425" s="2"/>
    </row>
    <row r="426" spans="17:22">
      <c r="Q426" s="2"/>
      <c r="R426" s="2"/>
      <c r="S426" s="2"/>
      <c r="T426" s="2"/>
      <c r="U426" s="2"/>
      <c r="V426" s="2"/>
    </row>
    <row r="427" spans="17:22">
      <c r="Q427" s="2"/>
      <c r="R427" s="2"/>
      <c r="S427" s="2"/>
      <c r="T427" s="2"/>
      <c r="U427" s="2"/>
      <c r="V427" s="2"/>
    </row>
    <row r="428" spans="17:22">
      <c r="Q428" s="2"/>
      <c r="R428" s="2"/>
      <c r="S428" s="2"/>
      <c r="T428" s="2"/>
      <c r="U428" s="2"/>
      <c r="V428" s="2"/>
    </row>
    <row r="429" spans="17:22">
      <c r="Q429" s="2"/>
      <c r="R429" s="2"/>
      <c r="S429" s="2"/>
      <c r="T429" s="2"/>
      <c r="U429" s="2"/>
      <c r="V429" s="2"/>
    </row>
    <row r="430" spans="17:22">
      <c r="Q430" s="2"/>
      <c r="R430" s="2"/>
      <c r="S430" s="2"/>
      <c r="T430" s="2"/>
      <c r="U430" s="2"/>
      <c r="V430" s="2"/>
    </row>
    <row r="431" spans="17:22">
      <c r="Q431" s="2"/>
      <c r="R431" s="2"/>
      <c r="S431" s="2"/>
      <c r="T431" s="2"/>
      <c r="U431" s="2"/>
      <c r="V431" s="2"/>
    </row>
    <row r="432" spans="17:22">
      <c r="Q432" s="2"/>
      <c r="R432" s="2"/>
      <c r="S432" s="2"/>
      <c r="T432" s="2"/>
      <c r="U432" s="2"/>
      <c r="V432" s="2"/>
    </row>
    <row r="433" spans="17:22">
      <c r="Q433" s="2"/>
      <c r="R433" s="2"/>
      <c r="S433" s="2"/>
      <c r="T433" s="2"/>
      <c r="U433" s="2"/>
      <c r="V433" s="2"/>
    </row>
    <row r="434" spans="17:22">
      <c r="Q434" s="2"/>
      <c r="R434" s="2"/>
      <c r="S434" s="2"/>
      <c r="T434" s="2"/>
      <c r="U434" s="2"/>
      <c r="V434" s="2"/>
    </row>
    <row r="435" spans="17:22">
      <c r="Q435" s="2"/>
      <c r="R435" s="2"/>
      <c r="S435" s="2"/>
      <c r="T435" s="2"/>
      <c r="U435" s="2"/>
      <c r="V435" s="2"/>
    </row>
    <row r="436" spans="17:22">
      <c r="Q436" s="2"/>
      <c r="R436" s="2"/>
      <c r="S436" s="2"/>
      <c r="T436" s="2"/>
      <c r="U436" s="2"/>
      <c r="V436" s="2"/>
    </row>
    <row r="437" spans="17:22">
      <c r="Q437" s="2"/>
      <c r="R437" s="2"/>
      <c r="S437" s="2"/>
      <c r="T437" s="2"/>
      <c r="U437" s="2"/>
      <c r="V437" s="2"/>
    </row>
    <row r="438" spans="17:22">
      <c r="Q438" s="2"/>
      <c r="R438" s="2"/>
      <c r="S438" s="2"/>
      <c r="T438" s="2"/>
      <c r="U438" s="2"/>
      <c r="V438" s="2"/>
    </row>
    <row r="439" spans="17:22">
      <c r="Q439" s="2"/>
      <c r="R439" s="2"/>
      <c r="S439" s="2"/>
      <c r="T439" s="2"/>
      <c r="U439" s="2"/>
      <c r="V439" s="2"/>
    </row>
    <row r="440" spans="17:22">
      <c r="Q440" s="2"/>
      <c r="R440" s="2"/>
      <c r="S440" s="2"/>
      <c r="T440" s="2"/>
      <c r="U440" s="2"/>
      <c r="V440" s="2"/>
    </row>
    <row r="441" spans="17:22">
      <c r="Q441" s="2"/>
      <c r="R441" s="2"/>
      <c r="S441" s="2"/>
      <c r="T441" s="2"/>
      <c r="U441" s="2"/>
      <c r="V441" s="2"/>
    </row>
    <row r="442" spans="17:22">
      <c r="Q442" s="2"/>
      <c r="R442" s="2"/>
      <c r="S442" s="2"/>
      <c r="T442" s="2"/>
      <c r="U442" s="2"/>
      <c r="V442" s="2"/>
    </row>
    <row r="443" spans="17:22">
      <c r="Q443" s="2"/>
      <c r="R443" s="2"/>
      <c r="S443" s="2"/>
      <c r="T443" s="2"/>
      <c r="U443" s="2"/>
      <c r="V443" s="2"/>
    </row>
    <row r="444" spans="17:22">
      <c r="Q444" s="2"/>
      <c r="R444" s="2"/>
      <c r="S444" s="2"/>
      <c r="T444" s="2"/>
      <c r="U444" s="2"/>
      <c r="V444" s="2"/>
    </row>
    <row r="445" spans="17:22">
      <c r="Q445" s="2"/>
      <c r="R445" s="2"/>
      <c r="S445" s="2"/>
      <c r="T445" s="2"/>
      <c r="U445" s="2"/>
      <c r="V445" s="2"/>
    </row>
    <row r="446" spans="17:22">
      <c r="Q446" s="2"/>
      <c r="R446" s="2"/>
      <c r="S446" s="2"/>
      <c r="T446" s="2"/>
      <c r="U446" s="2"/>
      <c r="V446" s="2"/>
    </row>
    <row r="447" spans="17:22">
      <c r="Q447" s="2"/>
      <c r="R447" s="2"/>
      <c r="S447" s="2"/>
      <c r="T447" s="2"/>
      <c r="U447" s="2"/>
      <c r="V447" s="2"/>
    </row>
    <row r="448" spans="17:22">
      <c r="Q448" s="2"/>
      <c r="R448" s="2"/>
      <c r="S448" s="2"/>
      <c r="T448" s="2"/>
      <c r="U448" s="2"/>
      <c r="V448" s="2"/>
    </row>
    <row r="449" spans="17:22">
      <c r="Q449" s="2"/>
      <c r="R449" s="2"/>
      <c r="S449" s="2"/>
      <c r="T449" s="2"/>
      <c r="U449" s="2"/>
      <c r="V449" s="2"/>
    </row>
    <row r="450" spans="17:22">
      <c r="Q450" s="2"/>
      <c r="R450" s="2"/>
      <c r="S450" s="2"/>
      <c r="T450" s="2"/>
      <c r="U450" s="2"/>
      <c r="V450" s="2"/>
    </row>
    <row r="451" spans="17:22">
      <c r="Q451" s="2"/>
      <c r="R451" s="2"/>
      <c r="S451" s="2"/>
      <c r="T451" s="2"/>
      <c r="U451" s="2"/>
      <c r="V451" s="2"/>
    </row>
    <row r="452" spans="17:22">
      <c r="Q452" s="2"/>
      <c r="R452" s="2"/>
      <c r="S452" s="2"/>
      <c r="T452" s="2"/>
      <c r="U452" s="2"/>
      <c r="V452" s="2"/>
    </row>
    <row r="453" spans="17:22">
      <c r="Q453" s="2"/>
      <c r="R453" s="2"/>
      <c r="S453" s="2"/>
      <c r="T453" s="2"/>
      <c r="U453" s="2"/>
      <c r="V453" s="2"/>
    </row>
    <row r="454" spans="17:22">
      <c r="Q454" s="2"/>
      <c r="R454" s="2"/>
      <c r="S454" s="2"/>
      <c r="T454" s="2"/>
      <c r="U454" s="2"/>
      <c r="V454" s="2"/>
    </row>
    <row r="455" spans="17:22">
      <c r="Q455" s="2"/>
      <c r="R455" s="2"/>
      <c r="S455" s="2"/>
      <c r="T455" s="2"/>
      <c r="U455" s="2"/>
      <c r="V455" s="2"/>
    </row>
    <row r="456" spans="17:22">
      <c r="Q456" s="2"/>
      <c r="R456" s="2"/>
      <c r="S456" s="2"/>
      <c r="T456" s="2"/>
      <c r="U456" s="2"/>
      <c r="V456" s="2"/>
    </row>
    <row r="457" spans="17:22">
      <c r="Q457" s="2"/>
      <c r="R457" s="2"/>
      <c r="S457" s="2"/>
      <c r="T457" s="2"/>
      <c r="U457" s="2"/>
      <c r="V457" s="2"/>
    </row>
    <row r="458" spans="17:22">
      <c r="Q458" s="2"/>
      <c r="R458" s="2"/>
      <c r="S458" s="2"/>
      <c r="T458" s="2"/>
      <c r="U458" s="2"/>
      <c r="V458" s="2"/>
    </row>
    <row r="459" spans="17:22">
      <c r="Q459" s="2"/>
      <c r="R459" s="2"/>
      <c r="S459" s="2"/>
      <c r="T459" s="2"/>
      <c r="U459" s="2"/>
      <c r="V459" s="2"/>
    </row>
    <row r="460" spans="17:22">
      <c r="Q460" s="2"/>
      <c r="R460" s="2"/>
      <c r="S460" s="2"/>
      <c r="T460" s="2"/>
      <c r="U460" s="2"/>
      <c r="V460" s="2"/>
    </row>
    <row r="461" spans="17:22">
      <c r="Q461" s="2"/>
      <c r="R461" s="2"/>
      <c r="S461" s="2"/>
      <c r="T461" s="2"/>
      <c r="U461" s="2"/>
      <c r="V461" s="2"/>
    </row>
    <row r="462" spans="17:22">
      <c r="Q462" s="2"/>
      <c r="R462" s="2"/>
      <c r="S462" s="2"/>
      <c r="T462" s="2"/>
      <c r="U462" s="2"/>
      <c r="V462" s="2"/>
    </row>
    <row r="463" spans="17:22">
      <c r="Q463" s="2"/>
      <c r="R463" s="2"/>
      <c r="S463" s="2"/>
      <c r="T463" s="2"/>
      <c r="U463" s="2"/>
      <c r="V463" s="2"/>
    </row>
    <row r="464" spans="17:22">
      <c r="Q464" s="2"/>
      <c r="R464" s="2"/>
      <c r="S464" s="2"/>
      <c r="T464" s="2"/>
      <c r="U464" s="2"/>
      <c r="V464" s="2"/>
    </row>
    <row r="465" spans="17:22">
      <c r="Q465" s="2"/>
      <c r="R465" s="2"/>
      <c r="S465" s="2"/>
      <c r="T465" s="2"/>
      <c r="U465" s="2"/>
      <c r="V465" s="2"/>
    </row>
    <row r="466" spans="17:22">
      <c r="Q466" s="2"/>
      <c r="R466" s="2"/>
      <c r="S466" s="2"/>
      <c r="T466" s="2"/>
      <c r="U466" s="2"/>
      <c r="V466" s="2"/>
    </row>
    <row r="467" spans="17:22">
      <c r="Q467" s="2"/>
      <c r="R467" s="2"/>
      <c r="S467" s="2"/>
      <c r="T467" s="2"/>
      <c r="U467" s="2"/>
      <c r="V467" s="2"/>
    </row>
    <row r="468" spans="17:22">
      <c r="Q468" s="2"/>
      <c r="R468" s="2"/>
      <c r="S468" s="2"/>
      <c r="T468" s="2"/>
      <c r="U468" s="2"/>
      <c r="V468" s="2"/>
    </row>
    <row r="469" spans="17:22">
      <c r="Q469" s="2"/>
      <c r="R469" s="2"/>
      <c r="S469" s="2"/>
      <c r="T469" s="2"/>
      <c r="U469" s="2"/>
      <c r="V469" s="2"/>
    </row>
    <row r="470" spans="17:22">
      <c r="Q470" s="2"/>
      <c r="R470" s="2"/>
      <c r="S470" s="2"/>
      <c r="T470" s="2"/>
      <c r="U470" s="2"/>
      <c r="V470" s="2"/>
    </row>
    <row r="471" spans="17:22">
      <c r="Q471" s="2"/>
      <c r="R471" s="2"/>
      <c r="S471" s="2"/>
      <c r="T471" s="2"/>
      <c r="U471" s="2"/>
      <c r="V471" s="2"/>
    </row>
    <row r="472" spans="17:22">
      <c r="Q472" s="2"/>
      <c r="R472" s="2"/>
      <c r="S472" s="2"/>
      <c r="T472" s="2"/>
      <c r="U472" s="2"/>
      <c r="V472" s="2"/>
    </row>
    <row r="473" spans="17:22">
      <c r="Q473" s="2"/>
      <c r="R473" s="2"/>
      <c r="S473" s="2"/>
      <c r="T473" s="2"/>
      <c r="U473" s="2"/>
      <c r="V473" s="2"/>
    </row>
    <row r="474" spans="17:22">
      <c r="Q474" s="2"/>
      <c r="R474" s="2"/>
      <c r="S474" s="2"/>
      <c r="T474" s="2"/>
      <c r="U474" s="2"/>
      <c r="V474" s="2"/>
    </row>
    <row r="475" spans="17:22">
      <c r="Q475" s="2"/>
      <c r="R475" s="2"/>
      <c r="S475" s="2"/>
      <c r="T475" s="2"/>
      <c r="U475" s="2"/>
      <c r="V475" s="2"/>
    </row>
    <row r="476" spans="17:22">
      <c r="Q476" s="2"/>
      <c r="R476" s="2"/>
      <c r="S476" s="2"/>
      <c r="T476" s="2"/>
      <c r="U476" s="2"/>
      <c r="V476" s="2"/>
    </row>
    <row r="477" spans="17:22">
      <c r="Q477" s="2"/>
      <c r="R477" s="2"/>
      <c r="S477" s="2"/>
      <c r="T477" s="2"/>
      <c r="U477" s="2"/>
      <c r="V477" s="2"/>
    </row>
    <row r="478" spans="17:22">
      <c r="Q478" s="2"/>
      <c r="R478" s="2"/>
      <c r="S478" s="2"/>
      <c r="T478" s="2"/>
      <c r="U478" s="2"/>
      <c r="V478" s="2"/>
    </row>
    <row r="479" spans="17:22">
      <c r="Q479" s="2"/>
      <c r="R479" s="2"/>
      <c r="S479" s="2"/>
      <c r="T479" s="2"/>
      <c r="U479" s="2"/>
      <c r="V479" s="2"/>
    </row>
    <row r="480" spans="17:22">
      <c r="Q480" s="2"/>
      <c r="R480" s="2"/>
      <c r="S480" s="2"/>
      <c r="T480" s="2"/>
      <c r="U480" s="2"/>
      <c r="V480" s="2"/>
    </row>
    <row r="481" spans="17:22">
      <c r="Q481" s="2"/>
      <c r="R481" s="2"/>
      <c r="S481" s="2"/>
      <c r="T481" s="2"/>
      <c r="U481" s="2"/>
      <c r="V481" s="2"/>
    </row>
    <row r="482" spans="17:22">
      <c r="Q482" s="2"/>
      <c r="R482" s="2"/>
      <c r="S482" s="2"/>
      <c r="T482" s="2"/>
      <c r="U482" s="2"/>
      <c r="V482" s="2"/>
    </row>
    <row r="483" spans="17:22">
      <c r="Q483" s="2"/>
      <c r="R483" s="2"/>
      <c r="S483" s="2"/>
      <c r="T483" s="2"/>
      <c r="U483" s="2"/>
      <c r="V483" s="2"/>
    </row>
    <row r="484" spans="17:22">
      <c r="Q484" s="2"/>
      <c r="R484" s="2"/>
      <c r="S484" s="2"/>
      <c r="T484" s="2"/>
      <c r="U484" s="2"/>
      <c r="V484" s="2"/>
    </row>
    <row r="485" spans="17:22">
      <c r="Q485" s="2"/>
      <c r="R485" s="2"/>
      <c r="S485" s="2"/>
      <c r="T485" s="2"/>
      <c r="U485" s="2"/>
      <c r="V485" s="2"/>
    </row>
    <row r="486" spans="17:22">
      <c r="Q486" s="2"/>
      <c r="R486" s="2"/>
      <c r="S486" s="2"/>
      <c r="T486" s="2"/>
      <c r="U486" s="2"/>
      <c r="V486" s="2"/>
    </row>
    <row r="487" spans="17:22">
      <c r="Q487" s="2"/>
      <c r="R487" s="2"/>
      <c r="S487" s="2"/>
      <c r="T487" s="2"/>
      <c r="U487" s="2"/>
      <c r="V487" s="2"/>
    </row>
    <row r="488" spans="17:22">
      <c r="Q488" s="2"/>
      <c r="R488" s="2"/>
      <c r="S488" s="2"/>
      <c r="T488" s="2"/>
      <c r="U488" s="2"/>
      <c r="V488" s="2"/>
    </row>
    <row r="489" spans="17:22">
      <c r="Q489" s="2"/>
      <c r="R489" s="2"/>
      <c r="S489" s="2"/>
      <c r="T489" s="2"/>
      <c r="U489" s="2"/>
      <c r="V489" s="2"/>
    </row>
    <row r="490" spans="17:22">
      <c r="Q490" s="2"/>
      <c r="R490" s="2"/>
      <c r="S490" s="2"/>
      <c r="T490" s="2"/>
      <c r="U490" s="2"/>
      <c r="V490" s="2"/>
    </row>
    <row r="491" spans="17:22">
      <c r="Q491" s="2"/>
      <c r="R491" s="2"/>
      <c r="S491" s="2"/>
      <c r="T491" s="2"/>
      <c r="U491" s="2"/>
      <c r="V491" s="2"/>
    </row>
    <row r="492" spans="17:22">
      <c r="Q492" s="2"/>
      <c r="R492" s="2"/>
      <c r="S492" s="2"/>
      <c r="T492" s="2"/>
      <c r="U492" s="2"/>
      <c r="V492" s="2"/>
    </row>
    <row r="493" spans="17:22">
      <c r="Q493" s="2"/>
      <c r="R493" s="2"/>
      <c r="S493" s="2"/>
      <c r="T493" s="2"/>
      <c r="U493" s="2"/>
      <c r="V493" s="2"/>
    </row>
    <row r="494" spans="17:22">
      <c r="Q494" s="2"/>
      <c r="R494" s="2"/>
      <c r="S494" s="2"/>
      <c r="T494" s="2"/>
      <c r="U494" s="2"/>
      <c r="V494" s="2"/>
    </row>
    <row r="495" spans="17:22">
      <c r="Q495" s="2"/>
      <c r="R495" s="2"/>
      <c r="S495" s="2"/>
      <c r="T495" s="2"/>
      <c r="U495" s="2"/>
      <c r="V495" s="2"/>
    </row>
    <row r="496" spans="17:22">
      <c r="Q496" s="2"/>
      <c r="R496" s="2"/>
      <c r="S496" s="2"/>
      <c r="T496" s="2"/>
      <c r="U496" s="2"/>
      <c r="V496" s="2"/>
    </row>
    <row r="497" spans="17:22">
      <c r="Q497" s="2"/>
      <c r="R497" s="2"/>
      <c r="S497" s="2"/>
      <c r="T497" s="2"/>
      <c r="U497" s="2"/>
      <c r="V497" s="2"/>
    </row>
    <row r="498" spans="17:22">
      <c r="Q498" s="2"/>
      <c r="R498" s="2"/>
      <c r="S498" s="2"/>
      <c r="T498" s="2"/>
      <c r="U498" s="2"/>
      <c r="V498" s="2"/>
    </row>
    <row r="499" spans="17:22">
      <c r="Q499" s="2"/>
      <c r="R499" s="2"/>
      <c r="S499" s="2"/>
      <c r="T499" s="2"/>
      <c r="U499" s="2"/>
      <c r="V499" s="2"/>
    </row>
    <row r="500" spans="17:22">
      <c r="Q500" s="2"/>
      <c r="R500" s="2"/>
      <c r="S500" s="2"/>
      <c r="T500" s="2"/>
      <c r="U500" s="2"/>
      <c r="V500" s="2"/>
    </row>
    <row r="501" spans="17:22">
      <c r="Q501" s="2"/>
      <c r="R501" s="2"/>
      <c r="S501" s="2"/>
      <c r="T501" s="2"/>
      <c r="U501" s="2"/>
      <c r="V501" s="2"/>
    </row>
    <row r="502" spans="17:22">
      <c r="Q502" s="2"/>
      <c r="R502" s="2"/>
      <c r="S502" s="2"/>
      <c r="T502" s="2"/>
      <c r="U502" s="2"/>
      <c r="V502" s="2"/>
    </row>
    <row r="503" spans="17:22">
      <c r="Q503" s="2"/>
      <c r="R503" s="2"/>
      <c r="S503" s="2"/>
      <c r="T503" s="2"/>
      <c r="U503" s="2"/>
      <c r="V503" s="2"/>
    </row>
    <row r="504" spans="17:22">
      <c r="Q504" s="2"/>
      <c r="R504" s="2"/>
      <c r="S504" s="2"/>
      <c r="T504" s="2"/>
      <c r="U504" s="2"/>
      <c r="V504" s="2"/>
    </row>
    <row r="505" spans="17:22">
      <c r="Q505" s="2"/>
      <c r="R505" s="2"/>
      <c r="S505" s="2"/>
      <c r="T505" s="2"/>
      <c r="U505" s="2"/>
      <c r="V505" s="2"/>
    </row>
    <row r="506" spans="17:22">
      <c r="Q506" s="2"/>
      <c r="R506" s="2"/>
      <c r="S506" s="2"/>
      <c r="T506" s="2"/>
      <c r="U506" s="2"/>
      <c r="V506" s="2"/>
    </row>
    <row r="507" spans="17:22">
      <c r="Q507" s="2"/>
      <c r="R507" s="2"/>
      <c r="S507" s="2"/>
      <c r="T507" s="2"/>
      <c r="U507" s="2"/>
      <c r="V507" s="2"/>
    </row>
    <row r="508" spans="17:22">
      <c r="Q508" s="2"/>
      <c r="R508" s="2"/>
      <c r="S508" s="2"/>
      <c r="T508" s="2"/>
      <c r="U508" s="2"/>
      <c r="V508" s="2"/>
    </row>
    <row r="509" spans="17:22">
      <c r="Q509" s="2"/>
      <c r="R509" s="2"/>
      <c r="S509" s="2"/>
      <c r="T509" s="2"/>
      <c r="U509" s="2"/>
      <c r="V509" s="2"/>
    </row>
    <row r="510" spans="17:22">
      <c r="Q510" s="2"/>
      <c r="R510" s="2"/>
      <c r="S510" s="2"/>
      <c r="T510" s="2"/>
      <c r="U510" s="2"/>
      <c r="V510" s="2"/>
    </row>
    <row r="511" spans="17:22">
      <c r="Q511" s="2"/>
      <c r="R511" s="2"/>
      <c r="S511" s="2"/>
      <c r="T511" s="2"/>
      <c r="U511" s="2"/>
      <c r="V511" s="2"/>
    </row>
    <row r="512" spans="17:22">
      <c r="Q512" s="2"/>
      <c r="R512" s="2"/>
      <c r="S512" s="2"/>
      <c r="T512" s="2"/>
      <c r="U512" s="2"/>
      <c r="V512" s="2"/>
    </row>
    <row r="513" spans="17:22">
      <c r="Q513" s="2"/>
      <c r="R513" s="2"/>
      <c r="S513" s="2"/>
      <c r="T513" s="2"/>
      <c r="U513" s="2"/>
      <c r="V513" s="2"/>
    </row>
    <row r="514" spans="17:22">
      <c r="Q514" s="2"/>
      <c r="R514" s="2"/>
      <c r="S514" s="2"/>
      <c r="T514" s="2"/>
      <c r="U514" s="2"/>
      <c r="V514" s="2"/>
    </row>
    <row r="515" spans="17:22">
      <c r="Q515" s="2"/>
      <c r="R515" s="2"/>
      <c r="S515" s="2"/>
      <c r="T515" s="2"/>
      <c r="U515" s="2"/>
      <c r="V515" s="2"/>
    </row>
    <row r="516" spans="17:22">
      <c r="Q516" s="2"/>
      <c r="R516" s="2"/>
      <c r="S516" s="2"/>
      <c r="T516" s="2"/>
      <c r="U516" s="2"/>
      <c r="V516" s="2"/>
    </row>
    <row r="517" spans="17:22">
      <c r="Q517" s="2"/>
      <c r="R517" s="2"/>
      <c r="S517" s="2"/>
      <c r="T517" s="2"/>
      <c r="U517" s="2"/>
      <c r="V517" s="2"/>
    </row>
    <row r="518" spans="17:22">
      <c r="Q518" s="2"/>
      <c r="R518" s="2"/>
      <c r="S518" s="2"/>
      <c r="T518" s="2"/>
      <c r="U518" s="2"/>
      <c r="V518" s="2"/>
    </row>
    <row r="519" spans="17:22">
      <c r="Q519" s="2"/>
      <c r="R519" s="2"/>
      <c r="S519" s="2"/>
      <c r="T519" s="2"/>
      <c r="U519" s="2"/>
      <c r="V519" s="2"/>
    </row>
    <row r="520" spans="17:22">
      <c r="Q520" s="2"/>
      <c r="R520" s="2"/>
      <c r="S520" s="2"/>
      <c r="T520" s="2"/>
      <c r="U520" s="2"/>
      <c r="V520" s="2"/>
    </row>
    <row r="521" spans="17:22">
      <c r="Q521" s="2"/>
      <c r="R521" s="2"/>
      <c r="S521" s="2"/>
      <c r="T521" s="2"/>
      <c r="U521" s="2"/>
      <c r="V521" s="2"/>
    </row>
    <row r="522" spans="17:22">
      <c r="Q522" s="2"/>
      <c r="R522" s="2"/>
      <c r="S522" s="2"/>
      <c r="T522" s="2"/>
      <c r="U522" s="2"/>
      <c r="V522" s="2"/>
    </row>
    <row r="523" spans="17:22">
      <c r="Q523" s="2"/>
      <c r="R523" s="2"/>
      <c r="S523" s="2"/>
      <c r="T523" s="2"/>
      <c r="U523" s="2"/>
      <c r="V523" s="2"/>
    </row>
    <row r="524" spans="17:22">
      <c r="Q524" s="2"/>
      <c r="R524" s="2"/>
      <c r="S524" s="2"/>
      <c r="T524" s="2"/>
      <c r="U524" s="2"/>
      <c r="V524" s="2"/>
    </row>
    <row r="525" spans="17:22">
      <c r="Q525" s="2"/>
      <c r="R525" s="2"/>
      <c r="S525" s="2"/>
      <c r="T525" s="2"/>
      <c r="U525" s="2"/>
      <c r="V525" s="2"/>
    </row>
    <row r="526" spans="17:22">
      <c r="Q526" s="2"/>
      <c r="R526" s="2"/>
      <c r="S526" s="2"/>
      <c r="T526" s="2"/>
      <c r="U526" s="2"/>
      <c r="V526" s="2"/>
    </row>
    <row r="527" spans="17:22">
      <c r="Q527" s="2"/>
      <c r="R527" s="2"/>
      <c r="S527" s="2"/>
      <c r="T527" s="2"/>
      <c r="U527" s="2"/>
      <c r="V527" s="2"/>
    </row>
    <row r="528" spans="17:22">
      <c r="Q528" s="2"/>
      <c r="R528" s="2"/>
      <c r="S528" s="2"/>
      <c r="T528" s="2"/>
      <c r="U528" s="2"/>
      <c r="V528" s="2"/>
    </row>
    <row r="529" spans="17:22">
      <c r="Q529" s="2"/>
      <c r="R529" s="2"/>
      <c r="S529" s="2"/>
      <c r="T529" s="2"/>
      <c r="U529" s="2"/>
      <c r="V529" s="2"/>
    </row>
    <row r="530" spans="17:22">
      <c r="Q530" s="2"/>
      <c r="R530" s="2"/>
      <c r="S530" s="2"/>
      <c r="T530" s="2"/>
      <c r="U530" s="2"/>
      <c r="V530" s="2"/>
    </row>
    <row r="531" spans="17:22">
      <c r="Q531" s="2"/>
      <c r="R531" s="2"/>
      <c r="S531" s="2"/>
      <c r="T531" s="2"/>
      <c r="U531" s="2"/>
      <c r="V531" s="2"/>
    </row>
    <row r="532" spans="17:22">
      <c r="Q532" s="2"/>
      <c r="R532" s="2"/>
      <c r="S532" s="2"/>
      <c r="T532" s="2"/>
      <c r="U532" s="2"/>
      <c r="V532" s="2"/>
    </row>
    <row r="533" spans="17:22">
      <c r="Q533" s="2"/>
      <c r="R533" s="2"/>
      <c r="S533" s="2"/>
      <c r="T533" s="2"/>
      <c r="U533" s="2"/>
      <c r="V533" s="2"/>
    </row>
    <row r="534" spans="17:22">
      <c r="Q534" s="2"/>
      <c r="R534" s="2"/>
      <c r="S534" s="2"/>
      <c r="T534" s="2"/>
      <c r="U534" s="2"/>
      <c r="V534" s="2"/>
    </row>
    <row r="535" spans="17:22">
      <c r="Q535" s="2"/>
      <c r="R535" s="2"/>
      <c r="S535" s="2"/>
      <c r="T535" s="2"/>
      <c r="U535" s="2"/>
      <c r="V535" s="2"/>
    </row>
    <row r="536" spans="17:22">
      <c r="Q536" s="2"/>
      <c r="R536" s="2"/>
      <c r="S536" s="2"/>
      <c r="T536" s="2"/>
      <c r="U536" s="2"/>
      <c r="V536" s="2"/>
    </row>
    <row r="537" spans="17:22">
      <c r="Q537" s="2"/>
      <c r="R537" s="2"/>
      <c r="S537" s="2"/>
      <c r="T537" s="2"/>
      <c r="U537" s="2"/>
      <c r="V537" s="2"/>
    </row>
    <row r="538" spans="17:22">
      <c r="Q538" s="2"/>
      <c r="R538" s="2"/>
      <c r="S538" s="2"/>
      <c r="T538" s="2"/>
      <c r="U538" s="2"/>
      <c r="V538" s="2"/>
    </row>
    <row r="539" spans="17:22">
      <c r="Q539" s="2"/>
      <c r="R539" s="2"/>
      <c r="S539" s="2"/>
      <c r="T539" s="2"/>
      <c r="U539" s="2"/>
      <c r="V539" s="2"/>
    </row>
    <row r="540" spans="17:22">
      <c r="Q540" s="2"/>
      <c r="R540" s="2"/>
      <c r="S540" s="2"/>
      <c r="T540" s="2"/>
      <c r="U540" s="2"/>
      <c r="V540" s="2"/>
    </row>
    <row r="541" spans="17:22">
      <c r="Q541" s="2"/>
      <c r="R541" s="2"/>
      <c r="S541" s="2"/>
      <c r="T541" s="2"/>
      <c r="U541" s="2"/>
      <c r="V541" s="2"/>
    </row>
    <row r="542" spans="17:22">
      <c r="Q542" s="2"/>
      <c r="R542" s="2"/>
      <c r="S542" s="2"/>
      <c r="T542" s="2"/>
      <c r="U542" s="2"/>
      <c r="V542" s="2"/>
    </row>
    <row r="543" spans="17:22">
      <c r="Q543" s="2"/>
      <c r="R543" s="2"/>
      <c r="S543" s="2"/>
      <c r="T543" s="2"/>
      <c r="U543" s="2"/>
      <c r="V543" s="2"/>
    </row>
    <row r="544" spans="17:22">
      <c r="Q544" s="2"/>
      <c r="R544" s="2"/>
      <c r="S544" s="2"/>
      <c r="T544" s="2"/>
      <c r="U544" s="2"/>
      <c r="V544" s="2"/>
    </row>
    <row r="545" spans="17:22">
      <c r="Q545" s="2"/>
      <c r="R545" s="2"/>
      <c r="S545" s="2"/>
      <c r="T545" s="2"/>
      <c r="U545" s="2"/>
      <c r="V545" s="2"/>
    </row>
    <row r="546" spans="17:22">
      <c r="Q546" s="2"/>
      <c r="R546" s="2"/>
      <c r="S546" s="2"/>
      <c r="T546" s="2"/>
      <c r="U546" s="2"/>
      <c r="V546" s="2"/>
    </row>
    <row r="547" spans="17:22">
      <c r="Q547" s="2"/>
      <c r="R547" s="2"/>
      <c r="S547" s="2"/>
      <c r="T547" s="2"/>
      <c r="U547" s="2"/>
      <c r="V547" s="2"/>
    </row>
    <row r="548" spans="17:22">
      <c r="Q548" s="2"/>
      <c r="R548" s="2"/>
      <c r="S548" s="2"/>
      <c r="T548" s="2"/>
      <c r="U548" s="2"/>
      <c r="V548" s="2"/>
    </row>
    <row r="549" spans="17:22">
      <c r="Q549" s="2"/>
      <c r="R549" s="2"/>
      <c r="S549" s="2"/>
      <c r="T549" s="2"/>
      <c r="U549" s="2"/>
      <c r="V549" s="2"/>
    </row>
    <row r="550" spans="17:22">
      <c r="Q550" s="2"/>
      <c r="R550" s="2"/>
      <c r="S550" s="2"/>
      <c r="T550" s="2"/>
      <c r="U550" s="2"/>
      <c r="V550" s="2"/>
    </row>
    <row r="551" spans="17:22">
      <c r="Q551" s="2"/>
      <c r="R551" s="2"/>
      <c r="S551" s="2"/>
      <c r="T551" s="2"/>
      <c r="U551" s="2"/>
      <c r="V551" s="2"/>
    </row>
    <row r="552" spans="17:22">
      <c r="Q552" s="2"/>
      <c r="R552" s="2"/>
      <c r="S552" s="2"/>
      <c r="T552" s="2"/>
      <c r="U552" s="2"/>
      <c r="V552" s="2"/>
    </row>
    <row r="553" spans="17:22">
      <c r="Q553" s="2"/>
      <c r="R553" s="2"/>
      <c r="S553" s="2"/>
      <c r="T553" s="2"/>
      <c r="U553" s="2"/>
      <c r="V553" s="2"/>
    </row>
    <row r="554" spans="17:22">
      <c r="Q554" s="2"/>
      <c r="R554" s="2"/>
      <c r="S554" s="2"/>
      <c r="T554" s="2"/>
      <c r="U554" s="2"/>
      <c r="V554" s="2"/>
    </row>
    <row r="555" spans="17:22">
      <c r="Q555" s="2"/>
      <c r="R555" s="2"/>
      <c r="S555" s="2"/>
      <c r="T555" s="2"/>
      <c r="U555" s="2"/>
      <c r="V555" s="2"/>
    </row>
    <row r="556" spans="17:22">
      <c r="Q556" s="2"/>
      <c r="R556" s="2"/>
      <c r="S556" s="2"/>
      <c r="T556" s="2"/>
      <c r="U556" s="2"/>
      <c r="V556" s="2"/>
    </row>
    <row r="557" spans="17:22">
      <c r="Q557" s="2"/>
      <c r="R557" s="2"/>
      <c r="S557" s="2"/>
      <c r="T557" s="2"/>
      <c r="U557" s="2"/>
      <c r="V557" s="2"/>
    </row>
    <row r="558" spans="17:22">
      <c r="Q558" s="2"/>
      <c r="R558" s="2"/>
      <c r="S558" s="2"/>
      <c r="T558" s="2"/>
      <c r="U558" s="2"/>
      <c r="V558" s="2"/>
    </row>
    <row r="559" spans="17:22">
      <c r="Q559" s="2"/>
      <c r="R559" s="2"/>
      <c r="S559" s="2"/>
      <c r="T559" s="2"/>
      <c r="U559" s="2"/>
      <c r="V559" s="2"/>
    </row>
    <row r="560" spans="17:22">
      <c r="Q560" s="2"/>
      <c r="R560" s="2"/>
      <c r="S560" s="2"/>
      <c r="T560" s="2"/>
      <c r="U560" s="2"/>
      <c r="V560" s="2"/>
    </row>
    <row r="561" spans="17:22">
      <c r="Q561" s="2"/>
      <c r="R561" s="2"/>
      <c r="S561" s="2"/>
      <c r="T561" s="2"/>
      <c r="U561" s="2"/>
      <c r="V561" s="2"/>
    </row>
    <row r="562" spans="17:22">
      <c r="Q562" s="2"/>
      <c r="R562" s="2"/>
      <c r="S562" s="2"/>
      <c r="T562" s="2"/>
      <c r="U562" s="2"/>
      <c r="V562" s="2"/>
    </row>
    <row r="563" spans="17:22">
      <c r="Q563" s="2"/>
      <c r="R563" s="2"/>
      <c r="S563" s="2"/>
      <c r="T563" s="2"/>
      <c r="U563" s="2"/>
      <c r="V563" s="2"/>
    </row>
    <row r="564" spans="17:22">
      <c r="Q564" s="2"/>
      <c r="R564" s="2"/>
      <c r="S564" s="2"/>
      <c r="T564" s="2"/>
      <c r="U564" s="2"/>
      <c r="V564" s="2"/>
    </row>
    <row r="565" spans="17:22">
      <c r="Q565" s="2"/>
      <c r="R565" s="2"/>
      <c r="S565" s="2"/>
      <c r="T565" s="2"/>
      <c r="U565" s="2"/>
      <c r="V565" s="2"/>
    </row>
    <row r="566" spans="17:22">
      <c r="Q566" s="2"/>
      <c r="R566" s="2"/>
      <c r="S566" s="2"/>
      <c r="T566" s="2"/>
      <c r="U566" s="2"/>
      <c r="V566" s="2"/>
    </row>
    <row r="567" spans="17:22">
      <c r="Q567" s="2"/>
      <c r="R567" s="2"/>
      <c r="S567" s="2"/>
      <c r="T567" s="2"/>
      <c r="U567" s="2"/>
      <c r="V567" s="2"/>
    </row>
    <row r="568" spans="17:22">
      <c r="Q568" s="2"/>
      <c r="R568" s="2"/>
      <c r="S568" s="2"/>
      <c r="T568" s="2"/>
      <c r="U568" s="2"/>
      <c r="V568" s="2"/>
    </row>
    <row r="569" spans="17:22">
      <c r="Q569" s="2"/>
      <c r="R569" s="2"/>
      <c r="S569" s="2"/>
      <c r="T569" s="2"/>
      <c r="U569" s="2"/>
      <c r="V569" s="2"/>
    </row>
    <row r="570" spans="17:22">
      <c r="Q570" s="2"/>
      <c r="R570" s="2"/>
      <c r="S570" s="2"/>
      <c r="T570" s="2"/>
      <c r="U570" s="2"/>
      <c r="V570" s="2"/>
    </row>
    <row r="571" spans="17:22">
      <c r="Q571" s="2"/>
      <c r="R571" s="2"/>
      <c r="S571" s="2"/>
      <c r="T571" s="2"/>
      <c r="U571" s="2"/>
      <c r="V571" s="2"/>
    </row>
    <row r="572" spans="17:22">
      <c r="Q572" s="2"/>
      <c r="R572" s="2"/>
      <c r="S572" s="2"/>
      <c r="T572" s="2"/>
      <c r="U572" s="2"/>
      <c r="V572" s="2"/>
    </row>
    <row r="573" spans="17:22">
      <c r="Q573" s="2"/>
      <c r="R573" s="2"/>
      <c r="S573" s="2"/>
      <c r="T573" s="2"/>
      <c r="U573" s="2"/>
      <c r="V573" s="2"/>
    </row>
    <row r="574" spans="17:22">
      <c r="Q574" s="2"/>
      <c r="R574" s="2"/>
      <c r="S574" s="2"/>
      <c r="T574" s="2"/>
      <c r="U574" s="2"/>
      <c r="V574" s="2"/>
    </row>
    <row r="575" spans="17:22">
      <c r="Q575" s="2"/>
      <c r="R575" s="2"/>
      <c r="S575" s="2"/>
      <c r="T575" s="2"/>
      <c r="U575" s="2"/>
      <c r="V575" s="2"/>
    </row>
    <row r="576" spans="17:22">
      <c r="Q576" s="2"/>
      <c r="R576" s="2"/>
      <c r="S576" s="2"/>
      <c r="T576" s="2"/>
      <c r="U576" s="2"/>
      <c r="V576" s="2"/>
    </row>
    <row r="577" spans="17:22">
      <c r="Q577" s="2"/>
      <c r="R577" s="2"/>
      <c r="S577" s="2"/>
      <c r="T577" s="2"/>
      <c r="U577" s="2"/>
      <c r="V577" s="2"/>
    </row>
    <row r="578" spans="17:22">
      <c r="Q578" s="2"/>
      <c r="R578" s="2"/>
      <c r="S578" s="2"/>
      <c r="T578" s="2"/>
      <c r="U578" s="2"/>
      <c r="V578" s="2"/>
    </row>
    <row r="579" spans="17:22">
      <c r="Q579" s="2"/>
      <c r="R579" s="2"/>
      <c r="S579" s="2"/>
      <c r="T579" s="2"/>
      <c r="U579" s="2"/>
      <c r="V579" s="2"/>
    </row>
    <row r="580" spans="17:22">
      <c r="Q580" s="2"/>
      <c r="R580" s="2"/>
      <c r="S580" s="2"/>
      <c r="T580" s="2"/>
      <c r="U580" s="2"/>
      <c r="V580" s="2"/>
    </row>
    <row r="581" spans="17:22">
      <c r="Q581" s="2"/>
      <c r="R581" s="2"/>
      <c r="S581" s="2"/>
      <c r="T581" s="2"/>
      <c r="U581" s="2"/>
      <c r="V581" s="2"/>
    </row>
    <row r="582" spans="17:22">
      <c r="Q582" s="2"/>
      <c r="R582" s="2"/>
      <c r="S582" s="2"/>
      <c r="T582" s="2"/>
      <c r="U582" s="2"/>
      <c r="V582" s="2"/>
    </row>
    <row r="583" spans="17:22">
      <c r="Q583" s="2"/>
      <c r="R583" s="2"/>
      <c r="S583" s="2"/>
      <c r="T583" s="2"/>
      <c r="U583" s="2"/>
      <c r="V583" s="2"/>
    </row>
    <row r="584" spans="17:22">
      <c r="Q584" s="2"/>
      <c r="R584" s="2"/>
      <c r="S584" s="2"/>
      <c r="T584" s="2"/>
      <c r="U584" s="2"/>
      <c r="V584" s="2"/>
    </row>
    <row r="585" spans="17:22">
      <c r="Q585" s="2"/>
      <c r="R585" s="2"/>
      <c r="S585" s="2"/>
      <c r="T585" s="2"/>
      <c r="U585" s="2"/>
      <c r="V585" s="2"/>
    </row>
    <row r="586" spans="17:22">
      <c r="Q586" s="2"/>
      <c r="R586" s="2"/>
      <c r="S586" s="2"/>
      <c r="T586" s="2"/>
      <c r="U586" s="2"/>
      <c r="V586" s="2"/>
    </row>
    <row r="587" spans="17:22">
      <c r="Q587" s="2"/>
      <c r="R587" s="2"/>
      <c r="S587" s="2"/>
      <c r="T587" s="2"/>
      <c r="U587" s="2"/>
      <c r="V587" s="2"/>
    </row>
    <row r="588" spans="17:22">
      <c r="Q588" s="2"/>
      <c r="R588" s="2"/>
      <c r="S588" s="2"/>
      <c r="T588" s="2"/>
      <c r="U588" s="2"/>
      <c r="V588" s="2"/>
    </row>
    <row r="589" spans="17:22">
      <c r="Q589" s="2"/>
      <c r="R589" s="2"/>
      <c r="S589" s="2"/>
      <c r="T589" s="2"/>
      <c r="U589" s="2"/>
      <c r="V589" s="2"/>
    </row>
    <row r="590" spans="17:22">
      <c r="Q590" s="2"/>
      <c r="R590" s="2"/>
      <c r="S590" s="2"/>
      <c r="T590" s="2"/>
      <c r="U590" s="2"/>
      <c r="V590" s="2"/>
    </row>
    <row r="591" spans="17:22">
      <c r="Q591" s="2"/>
      <c r="R591" s="2"/>
      <c r="S591" s="2"/>
      <c r="T591" s="2"/>
      <c r="U591" s="2"/>
      <c r="V591" s="2"/>
    </row>
    <row r="592" spans="17:22">
      <c r="Q592" s="2"/>
      <c r="R592" s="2"/>
      <c r="S592" s="2"/>
      <c r="T592" s="2"/>
      <c r="U592" s="2"/>
      <c r="V592" s="2"/>
    </row>
    <row r="593" spans="17:22">
      <c r="Q593" s="2"/>
      <c r="R593" s="2"/>
      <c r="S593" s="2"/>
      <c r="T593" s="2"/>
      <c r="U593" s="2"/>
      <c r="V593" s="2"/>
    </row>
    <row r="594" spans="17:22">
      <c r="Q594" s="2"/>
      <c r="R594" s="2"/>
      <c r="S594" s="2"/>
      <c r="T594" s="2"/>
      <c r="U594" s="2"/>
      <c r="V594" s="2"/>
    </row>
    <row r="595" spans="17:22">
      <c r="Q595" s="2"/>
      <c r="R595" s="2"/>
      <c r="S595" s="2"/>
      <c r="T595" s="2"/>
      <c r="U595" s="2"/>
      <c r="V595" s="2"/>
    </row>
    <row r="596" spans="17:22">
      <c r="Q596" s="2"/>
      <c r="R596" s="2"/>
      <c r="S596" s="2"/>
      <c r="T596" s="2"/>
      <c r="U596" s="2"/>
      <c r="V596" s="2"/>
    </row>
    <row r="597" spans="17:22">
      <c r="Q597" s="2"/>
      <c r="R597" s="2"/>
      <c r="S597" s="2"/>
      <c r="T597" s="2"/>
      <c r="U597" s="2"/>
      <c r="V597" s="2"/>
    </row>
    <row r="598" spans="17:22">
      <c r="Q598" s="2"/>
      <c r="R598" s="2"/>
      <c r="S598" s="2"/>
      <c r="T598" s="2"/>
      <c r="U598" s="2"/>
      <c r="V598" s="2"/>
    </row>
    <row r="599" spans="17:22">
      <c r="Q599" s="2"/>
      <c r="R599" s="2"/>
      <c r="S599" s="2"/>
      <c r="T599" s="2"/>
      <c r="U599" s="2"/>
      <c r="V599" s="2"/>
    </row>
    <row r="600" spans="17:22">
      <c r="Q600" s="2"/>
      <c r="R600" s="2"/>
      <c r="S600" s="2"/>
      <c r="T600" s="2"/>
      <c r="U600" s="2"/>
      <c r="V600" s="2"/>
    </row>
    <row r="601" spans="17:22">
      <c r="Q601" s="2"/>
      <c r="R601" s="2"/>
      <c r="S601" s="2"/>
      <c r="T601" s="2"/>
      <c r="U601" s="2"/>
      <c r="V601" s="2"/>
    </row>
    <row r="602" spans="17:22">
      <c r="Q602" s="2"/>
      <c r="R602" s="2"/>
      <c r="S602" s="2"/>
      <c r="T602" s="2"/>
      <c r="U602" s="2"/>
      <c r="V602" s="2"/>
    </row>
    <row r="603" spans="17:22">
      <c r="Q603" s="2"/>
      <c r="R603" s="2"/>
      <c r="S603" s="2"/>
      <c r="T603" s="2"/>
      <c r="U603" s="2"/>
      <c r="V603" s="2"/>
    </row>
    <row r="604" spans="17:22">
      <c r="Q604" s="2"/>
      <c r="R604" s="2"/>
      <c r="S604" s="2"/>
      <c r="T604" s="2"/>
      <c r="U604" s="2"/>
      <c r="V604" s="2"/>
    </row>
    <row r="605" spans="17:22">
      <c r="Q605" s="2"/>
      <c r="R605" s="2"/>
      <c r="S605" s="2"/>
      <c r="T605" s="2"/>
      <c r="U605" s="2"/>
      <c r="V605" s="2"/>
    </row>
    <row r="606" spans="17:22">
      <c r="Q606" s="2"/>
      <c r="R606" s="2"/>
      <c r="S606" s="2"/>
      <c r="T606" s="2"/>
      <c r="U606" s="2"/>
      <c r="V606" s="2"/>
    </row>
    <row r="607" spans="17:22">
      <c r="Q607" s="2"/>
      <c r="R607" s="2"/>
      <c r="S607" s="2"/>
      <c r="T607" s="2"/>
      <c r="U607" s="2"/>
      <c r="V607" s="2"/>
    </row>
    <row r="608" spans="17:22">
      <c r="Q608" s="2"/>
      <c r="R608" s="2"/>
      <c r="S608" s="2"/>
      <c r="T608" s="2"/>
      <c r="U608" s="2"/>
      <c r="V608" s="2"/>
    </row>
    <row r="609" spans="17:22">
      <c r="Q609" s="2"/>
      <c r="R609" s="2"/>
      <c r="S609" s="2"/>
      <c r="T609" s="2"/>
      <c r="U609" s="2"/>
      <c r="V609" s="2"/>
    </row>
    <row r="610" spans="17:22">
      <c r="Q610" s="2"/>
      <c r="R610" s="2"/>
      <c r="S610" s="2"/>
      <c r="T610" s="2"/>
      <c r="U610" s="2"/>
      <c r="V610" s="2"/>
    </row>
    <row r="611" spans="17:22">
      <c r="Q611" s="2"/>
      <c r="R611" s="2"/>
      <c r="S611" s="2"/>
      <c r="T611" s="2"/>
      <c r="U611" s="2"/>
      <c r="V611" s="2"/>
    </row>
    <row r="612" spans="17:22">
      <c r="Q612" s="2"/>
      <c r="R612" s="2"/>
      <c r="S612" s="2"/>
      <c r="T612" s="2"/>
      <c r="U612" s="2"/>
      <c r="V612" s="2"/>
    </row>
    <row r="613" spans="17:22">
      <c r="Q613" s="2"/>
      <c r="R613" s="2"/>
      <c r="S613" s="2"/>
      <c r="T613" s="2"/>
      <c r="U613" s="2"/>
      <c r="V613" s="2"/>
    </row>
    <row r="614" spans="17:22">
      <c r="Q614" s="2"/>
      <c r="R614" s="2"/>
      <c r="S614" s="2"/>
      <c r="T614" s="2"/>
      <c r="U614" s="2"/>
      <c r="V614" s="2"/>
    </row>
    <row r="615" spans="17:22">
      <c r="Q615" s="2"/>
      <c r="R615" s="2"/>
      <c r="S615" s="2"/>
      <c r="T615" s="2"/>
      <c r="U615" s="2"/>
      <c r="V615" s="2"/>
    </row>
    <row r="616" spans="17:22">
      <c r="Q616" s="2"/>
      <c r="R616" s="2"/>
      <c r="S616" s="2"/>
      <c r="T616" s="2"/>
      <c r="U616" s="2"/>
      <c r="V616" s="2"/>
    </row>
    <row r="617" spans="17:22">
      <c r="Q617" s="2"/>
      <c r="R617" s="2"/>
      <c r="S617" s="2"/>
      <c r="T617" s="2"/>
      <c r="U617" s="2"/>
      <c r="V617" s="2"/>
    </row>
    <row r="618" spans="17:22">
      <c r="Q618" s="2"/>
      <c r="R618" s="2"/>
      <c r="S618" s="2"/>
      <c r="T618" s="2"/>
      <c r="U618" s="2"/>
      <c r="V618" s="2"/>
    </row>
    <row r="619" spans="17:22">
      <c r="Q619" s="2"/>
      <c r="R619" s="2"/>
      <c r="S619" s="2"/>
      <c r="T619" s="2"/>
      <c r="U619" s="2"/>
      <c r="V619" s="2"/>
    </row>
    <row r="620" spans="17:22">
      <c r="Q620" s="2"/>
      <c r="R620" s="2"/>
      <c r="S620" s="2"/>
      <c r="T620" s="2"/>
      <c r="U620" s="2"/>
      <c r="V620" s="2"/>
    </row>
    <row r="621" spans="17:22">
      <c r="Q621" s="2"/>
      <c r="R621" s="2"/>
      <c r="S621" s="2"/>
      <c r="T621" s="2"/>
      <c r="U621" s="2"/>
      <c r="V621" s="2"/>
    </row>
    <row r="622" spans="17:22">
      <c r="Q622" s="2"/>
      <c r="R622" s="2"/>
      <c r="S622" s="2"/>
      <c r="T622" s="2"/>
      <c r="U622" s="2"/>
      <c r="V622" s="2"/>
    </row>
    <row r="623" spans="17:22">
      <c r="Q623" s="2"/>
      <c r="R623" s="2"/>
      <c r="S623" s="2"/>
      <c r="T623" s="2"/>
      <c r="U623" s="2"/>
      <c r="V623" s="2"/>
    </row>
    <row r="624" spans="17:22">
      <c r="Q624" s="2"/>
      <c r="R624" s="2"/>
      <c r="S624" s="2"/>
      <c r="T624" s="2"/>
      <c r="U624" s="2"/>
      <c r="V624" s="2"/>
    </row>
    <row r="625" spans="17:22">
      <c r="Q625" s="2"/>
      <c r="R625" s="2"/>
      <c r="S625" s="2"/>
      <c r="T625" s="2"/>
      <c r="U625" s="2"/>
      <c r="V625" s="2"/>
    </row>
    <row r="626" spans="17:22">
      <c r="Q626" s="2"/>
      <c r="R626" s="2"/>
      <c r="S626" s="2"/>
      <c r="T626" s="2"/>
      <c r="U626" s="2"/>
      <c r="V626" s="2"/>
    </row>
    <row r="627" spans="17:22">
      <c r="Q627" s="2"/>
      <c r="R627" s="2"/>
      <c r="S627" s="2"/>
      <c r="T627" s="2"/>
      <c r="U627" s="2"/>
      <c r="V627" s="2"/>
    </row>
    <row r="628" spans="17:22">
      <c r="Q628" s="2"/>
      <c r="R628" s="2"/>
      <c r="S628" s="2"/>
      <c r="T628" s="2"/>
      <c r="U628" s="2"/>
      <c r="V628" s="2"/>
    </row>
    <row r="629" spans="17:22">
      <c r="Q629" s="2"/>
      <c r="R629" s="2"/>
      <c r="S629" s="2"/>
      <c r="T629" s="2"/>
      <c r="U629" s="2"/>
      <c r="V629" s="2"/>
    </row>
    <row r="630" spans="17:22">
      <c r="Q630" s="2"/>
      <c r="R630" s="2"/>
      <c r="S630" s="2"/>
      <c r="T630" s="2"/>
      <c r="U630" s="2"/>
      <c r="V630" s="2"/>
    </row>
    <row r="631" spans="17:22">
      <c r="Q631" s="2"/>
      <c r="R631" s="2"/>
      <c r="S631" s="2"/>
      <c r="T631" s="2"/>
      <c r="U631" s="2"/>
      <c r="V631" s="2"/>
    </row>
    <row r="632" spans="17:22">
      <c r="Q632" s="2"/>
      <c r="R632" s="2"/>
      <c r="S632" s="2"/>
      <c r="T632" s="2"/>
      <c r="U632" s="2"/>
      <c r="V632" s="2"/>
    </row>
    <row r="633" spans="17:22">
      <c r="Q633" s="2"/>
      <c r="R633" s="2"/>
      <c r="S633" s="2"/>
      <c r="T633" s="2"/>
      <c r="U633" s="2"/>
      <c r="V633" s="2"/>
    </row>
    <row r="634" spans="17:22">
      <c r="Q634" s="2"/>
      <c r="R634" s="2"/>
      <c r="S634" s="2"/>
      <c r="T634" s="2"/>
      <c r="U634" s="2"/>
      <c r="V634" s="2"/>
    </row>
    <row r="635" spans="17:22">
      <c r="Q635" s="2"/>
      <c r="R635" s="2"/>
      <c r="S635" s="2"/>
      <c r="T635" s="2"/>
      <c r="U635" s="2"/>
      <c r="V635" s="2"/>
    </row>
    <row r="636" spans="17:22">
      <c r="Q636" s="2"/>
      <c r="R636" s="2"/>
      <c r="S636" s="2"/>
      <c r="T636" s="2"/>
      <c r="U636" s="2"/>
      <c r="V636" s="2"/>
    </row>
    <row r="637" spans="17:22">
      <c r="Q637" s="2"/>
      <c r="R637" s="2"/>
      <c r="S637" s="2"/>
      <c r="T637" s="2"/>
      <c r="U637" s="2"/>
      <c r="V637" s="2"/>
    </row>
    <row r="638" spans="17:22">
      <c r="Q638" s="2"/>
      <c r="R638" s="2"/>
      <c r="S638" s="2"/>
      <c r="T638" s="2"/>
      <c r="U638" s="2"/>
      <c r="V638" s="2"/>
    </row>
    <row r="639" spans="17:22">
      <c r="Q639" s="2"/>
      <c r="R639" s="2"/>
      <c r="S639" s="2"/>
      <c r="T639" s="2"/>
      <c r="U639" s="2"/>
      <c r="V639" s="2"/>
    </row>
    <row r="640" spans="17:22">
      <c r="Q640" s="2"/>
      <c r="R640" s="2"/>
      <c r="S640" s="2"/>
      <c r="T640" s="2"/>
      <c r="U640" s="2"/>
      <c r="V640" s="2"/>
    </row>
    <row r="641" spans="17:22">
      <c r="Q641" s="2"/>
      <c r="R641" s="2"/>
      <c r="S641" s="2"/>
      <c r="T641" s="2"/>
      <c r="U641" s="2"/>
      <c r="V641" s="2"/>
    </row>
    <row r="642" spans="17:22">
      <c r="Q642" s="2"/>
      <c r="R642" s="2"/>
      <c r="S642" s="2"/>
      <c r="T642" s="2"/>
      <c r="U642" s="2"/>
      <c r="V642" s="2"/>
    </row>
    <row r="643" spans="17:22">
      <c r="Q643" s="2"/>
      <c r="R643" s="2"/>
      <c r="S643" s="2"/>
      <c r="T643" s="2"/>
      <c r="U643" s="2"/>
      <c r="V643" s="2"/>
    </row>
    <row r="644" spans="17:22">
      <c r="Q644" s="2"/>
      <c r="R644" s="2"/>
      <c r="S644" s="2"/>
      <c r="T644" s="2"/>
      <c r="U644" s="2"/>
      <c r="V644" s="2"/>
    </row>
    <row r="645" spans="17:22">
      <c r="Q645" s="2"/>
      <c r="R645" s="2"/>
      <c r="S645" s="2"/>
      <c r="T645" s="2"/>
      <c r="U645" s="2"/>
      <c r="V645" s="2"/>
    </row>
    <row r="646" spans="17:22">
      <c r="Q646" s="2"/>
      <c r="R646" s="2"/>
      <c r="S646" s="2"/>
      <c r="T646" s="2"/>
      <c r="U646" s="2"/>
      <c r="V646" s="2"/>
    </row>
    <row r="647" spans="17:22">
      <c r="Q647" s="2"/>
      <c r="R647" s="2"/>
      <c r="S647" s="2"/>
      <c r="T647" s="2"/>
      <c r="U647" s="2"/>
      <c r="V647" s="2"/>
    </row>
    <row r="648" spans="17:22">
      <c r="Q648" s="2"/>
      <c r="R648" s="2"/>
      <c r="S648" s="2"/>
      <c r="T648" s="2"/>
      <c r="U648" s="2"/>
      <c r="V648" s="2"/>
    </row>
    <row r="649" spans="17:22">
      <c r="Q649" s="2"/>
      <c r="R649" s="2"/>
      <c r="S649" s="2"/>
      <c r="T649" s="2"/>
      <c r="U649" s="2"/>
      <c r="V649" s="2"/>
    </row>
    <row r="650" spans="17:22">
      <c r="Q650" s="2"/>
      <c r="R650" s="2"/>
      <c r="S650" s="2"/>
      <c r="T650" s="2"/>
      <c r="U650" s="2"/>
      <c r="V650" s="2"/>
    </row>
    <row r="651" spans="17:22">
      <c r="Q651" s="2"/>
      <c r="R651" s="2"/>
      <c r="S651" s="2"/>
      <c r="T651" s="2"/>
      <c r="U651" s="2"/>
      <c r="V651" s="2"/>
    </row>
    <row r="652" spans="17:22">
      <c r="Q652" s="2"/>
      <c r="R652" s="2"/>
      <c r="S652" s="2"/>
      <c r="T652" s="2"/>
      <c r="U652" s="2"/>
      <c r="V652" s="2"/>
    </row>
    <row r="653" spans="17:22">
      <c r="Q653" s="2"/>
      <c r="R653" s="2"/>
      <c r="S653" s="2"/>
      <c r="T653" s="2"/>
      <c r="U653" s="2"/>
      <c r="V653" s="2"/>
    </row>
    <row r="654" spans="17:22">
      <c r="Q654" s="2"/>
      <c r="R654" s="2"/>
      <c r="S654" s="2"/>
      <c r="T654" s="2"/>
      <c r="U654" s="2"/>
      <c r="V654" s="2"/>
    </row>
    <row r="655" spans="17:22">
      <c r="Q655" s="2"/>
      <c r="R655" s="2"/>
      <c r="S655" s="2"/>
      <c r="T655" s="2"/>
      <c r="U655" s="2"/>
      <c r="V655" s="2"/>
    </row>
    <row r="656" spans="17:22">
      <c r="Q656" s="2"/>
      <c r="R656" s="2"/>
      <c r="S656" s="2"/>
      <c r="T656" s="2"/>
      <c r="U656" s="2"/>
      <c r="V656" s="2"/>
    </row>
    <row r="657" spans="17:22">
      <c r="Q657" s="2"/>
      <c r="R657" s="2"/>
      <c r="S657" s="2"/>
      <c r="T657" s="2"/>
      <c r="U657" s="2"/>
      <c r="V657" s="2"/>
    </row>
    <row r="658" spans="17:22">
      <c r="Q658" s="2"/>
      <c r="R658" s="2"/>
      <c r="S658" s="2"/>
      <c r="T658" s="2"/>
      <c r="U658" s="2"/>
      <c r="V658" s="2"/>
    </row>
    <row r="659" spans="17:22">
      <c r="Q659" s="2"/>
      <c r="R659" s="2"/>
      <c r="S659" s="2"/>
      <c r="T659" s="2"/>
      <c r="U659" s="2"/>
      <c r="V659" s="2"/>
    </row>
    <row r="660" spans="17:22">
      <c r="Q660" s="2"/>
      <c r="R660" s="2"/>
      <c r="S660" s="2"/>
      <c r="T660" s="2"/>
      <c r="U660" s="2"/>
      <c r="V660" s="2"/>
    </row>
    <row r="661" spans="17:22">
      <c r="Q661" s="2"/>
      <c r="R661" s="2"/>
      <c r="S661" s="2"/>
      <c r="T661" s="2"/>
      <c r="U661" s="2"/>
      <c r="V661" s="2"/>
    </row>
    <row r="662" spans="17:22">
      <c r="Q662" s="2"/>
      <c r="R662" s="2"/>
      <c r="S662" s="2"/>
      <c r="T662" s="2"/>
      <c r="U662" s="2"/>
      <c r="V662" s="2"/>
    </row>
    <row r="663" spans="17:22">
      <c r="Q663" s="2"/>
      <c r="R663" s="2"/>
      <c r="S663" s="2"/>
      <c r="T663" s="2"/>
      <c r="U663" s="2"/>
      <c r="V663" s="2"/>
    </row>
    <row r="664" spans="17:22">
      <c r="Q664" s="2"/>
      <c r="R664" s="2"/>
      <c r="S664" s="2"/>
      <c r="T664" s="2"/>
      <c r="U664" s="2"/>
      <c r="V664" s="2"/>
    </row>
    <row r="665" spans="17:22">
      <c r="Q665" s="2"/>
      <c r="R665" s="2"/>
      <c r="S665" s="2"/>
      <c r="T665" s="2"/>
      <c r="U665" s="2"/>
      <c r="V665" s="2"/>
    </row>
    <row r="666" spans="17:22">
      <c r="Q666" s="2"/>
      <c r="R666" s="2"/>
      <c r="S666" s="2"/>
      <c r="T666" s="2"/>
      <c r="U666" s="2"/>
      <c r="V666" s="2"/>
    </row>
    <row r="667" spans="17:22">
      <c r="Q667" s="2"/>
      <c r="R667" s="2"/>
      <c r="S667" s="2"/>
      <c r="T667" s="2"/>
      <c r="U667" s="2"/>
      <c r="V667" s="2"/>
    </row>
    <row r="668" spans="17:22">
      <c r="Q668" s="2"/>
      <c r="R668" s="2"/>
      <c r="S668" s="2"/>
      <c r="T668" s="2"/>
      <c r="U668" s="2"/>
      <c r="V668" s="2"/>
    </row>
    <row r="669" spans="17:22">
      <c r="Q669" s="2"/>
      <c r="R669" s="2"/>
      <c r="S669" s="2"/>
      <c r="T669" s="2"/>
      <c r="U669" s="2"/>
      <c r="V669" s="2"/>
    </row>
    <row r="670" spans="17:22">
      <c r="Q670" s="2"/>
      <c r="R670" s="2"/>
      <c r="S670" s="2"/>
      <c r="T670" s="2"/>
      <c r="U670" s="2"/>
      <c r="V670" s="2"/>
    </row>
    <row r="671" spans="17:22">
      <c r="Q671" s="2"/>
      <c r="R671" s="2"/>
      <c r="S671" s="2"/>
      <c r="T671" s="2"/>
      <c r="U671" s="2"/>
      <c r="V671" s="2"/>
    </row>
    <row r="672" spans="17:22">
      <c r="Q672" s="2"/>
      <c r="R672" s="2"/>
      <c r="S672" s="2"/>
      <c r="T672" s="2"/>
      <c r="U672" s="2"/>
      <c r="V672" s="2"/>
    </row>
    <row r="673" spans="17:22">
      <c r="Q673" s="2"/>
      <c r="R673" s="2"/>
      <c r="S673" s="2"/>
      <c r="T673" s="2"/>
      <c r="U673" s="2"/>
      <c r="V673" s="2"/>
    </row>
    <row r="674" spans="17:22">
      <c r="Q674" s="2"/>
      <c r="R674" s="2"/>
      <c r="S674" s="2"/>
      <c r="T674" s="2"/>
      <c r="U674" s="2"/>
      <c r="V674" s="2"/>
    </row>
    <row r="675" spans="17:22">
      <c r="Q675" s="2"/>
      <c r="R675" s="2"/>
      <c r="S675" s="2"/>
      <c r="T675" s="2"/>
      <c r="U675" s="2"/>
      <c r="V675" s="2"/>
    </row>
    <row r="676" spans="17:22">
      <c r="Q676" s="2"/>
      <c r="R676" s="2"/>
      <c r="S676" s="2"/>
      <c r="T676" s="2"/>
      <c r="U676" s="2"/>
      <c r="V676" s="2"/>
    </row>
    <row r="677" spans="17:22">
      <c r="Q677" s="2"/>
      <c r="R677" s="2"/>
      <c r="S677" s="2"/>
      <c r="T677" s="2"/>
      <c r="U677" s="2"/>
      <c r="V677" s="2"/>
    </row>
    <row r="678" spans="17:22">
      <c r="Q678" s="2"/>
      <c r="R678" s="2"/>
      <c r="S678" s="2"/>
      <c r="T678" s="2"/>
      <c r="U678" s="2"/>
      <c r="V678" s="2"/>
    </row>
    <row r="679" spans="17:22">
      <c r="Q679" s="2"/>
      <c r="R679" s="2"/>
      <c r="S679" s="2"/>
      <c r="T679" s="2"/>
      <c r="U679" s="2"/>
      <c r="V679" s="2"/>
    </row>
    <row r="680" spans="17:22">
      <c r="Q680" s="2"/>
      <c r="R680" s="2"/>
      <c r="S680" s="2"/>
      <c r="T680" s="2"/>
      <c r="U680" s="2"/>
      <c r="V680" s="2"/>
    </row>
    <row r="681" spans="17:22">
      <c r="Q681" s="2"/>
      <c r="R681" s="2"/>
      <c r="S681" s="2"/>
      <c r="T681" s="2"/>
      <c r="U681" s="2"/>
      <c r="V681" s="2"/>
    </row>
    <row r="682" spans="17:22">
      <c r="Q682" s="2"/>
      <c r="R682" s="2"/>
      <c r="S682" s="2"/>
      <c r="T682" s="2"/>
      <c r="U682" s="2"/>
      <c r="V682" s="2"/>
    </row>
    <row r="683" spans="17:22">
      <c r="Q683" s="2"/>
      <c r="R683" s="2"/>
      <c r="S683" s="2"/>
      <c r="T683" s="2"/>
      <c r="U683" s="2"/>
      <c r="V683" s="2"/>
    </row>
    <row r="684" spans="17:22">
      <c r="Q684" s="2"/>
      <c r="R684" s="2"/>
      <c r="S684" s="2"/>
      <c r="T684" s="2"/>
      <c r="U684" s="2"/>
      <c r="V684" s="2"/>
    </row>
    <row r="685" spans="17:22">
      <c r="Q685" s="2"/>
      <c r="R685" s="2"/>
      <c r="S685" s="2"/>
      <c r="T685" s="2"/>
      <c r="U685" s="2"/>
      <c r="V685" s="2"/>
    </row>
    <row r="686" spans="17:22">
      <c r="Q686" s="2"/>
      <c r="R686" s="2"/>
      <c r="S686" s="2"/>
      <c r="T686" s="2"/>
      <c r="U686" s="2"/>
      <c r="V686" s="2"/>
    </row>
    <row r="687" spans="17:22">
      <c r="Q687" s="2"/>
      <c r="R687" s="2"/>
      <c r="S687" s="2"/>
      <c r="T687" s="2"/>
      <c r="U687" s="2"/>
      <c r="V687" s="2"/>
    </row>
    <row r="688" spans="17:22">
      <c r="Q688" s="2"/>
      <c r="R688" s="2"/>
      <c r="S688" s="2"/>
      <c r="T688" s="2"/>
      <c r="U688" s="2"/>
      <c r="V688" s="2"/>
    </row>
    <row r="689" spans="17:22">
      <c r="Q689" s="2"/>
      <c r="R689" s="2"/>
      <c r="S689" s="2"/>
      <c r="T689" s="2"/>
      <c r="U689" s="2"/>
      <c r="V689" s="2"/>
    </row>
    <row r="690" spans="17:22">
      <c r="Q690" s="2"/>
      <c r="R690" s="2"/>
      <c r="S690" s="2"/>
      <c r="T690" s="2"/>
      <c r="U690" s="2"/>
      <c r="V690" s="2"/>
    </row>
    <row r="691" spans="17:22">
      <c r="Q691" s="2"/>
      <c r="R691" s="2"/>
      <c r="S691" s="2"/>
      <c r="T691" s="2"/>
      <c r="U691" s="2"/>
      <c r="V691" s="2"/>
    </row>
    <row r="692" spans="17:22">
      <c r="Q692" s="2"/>
      <c r="R692" s="2"/>
      <c r="S692" s="2"/>
      <c r="T692" s="2"/>
      <c r="U692" s="2"/>
      <c r="V692" s="2"/>
    </row>
    <row r="693" spans="17:22">
      <c r="Q693" s="2"/>
      <c r="R693" s="2"/>
      <c r="S693" s="2"/>
      <c r="T693" s="2"/>
      <c r="U693" s="2"/>
      <c r="V693" s="2"/>
    </row>
    <row r="694" spans="17:22">
      <c r="Q694" s="2"/>
      <c r="R694" s="2"/>
      <c r="S694" s="2"/>
      <c r="T694" s="2"/>
      <c r="U694" s="2"/>
      <c r="V694" s="2"/>
    </row>
    <row r="695" spans="17:22">
      <c r="Q695" s="2"/>
      <c r="R695" s="2"/>
      <c r="S695" s="2"/>
      <c r="T695" s="2"/>
      <c r="U695" s="2"/>
      <c r="V695" s="2"/>
    </row>
    <row r="696" spans="17:22">
      <c r="Q696" s="2"/>
      <c r="R696" s="2"/>
      <c r="S696" s="2"/>
      <c r="T696" s="2"/>
      <c r="U696" s="2"/>
      <c r="V696" s="2"/>
    </row>
    <row r="697" spans="17:22">
      <c r="Q697" s="2"/>
      <c r="R697" s="2"/>
      <c r="S697" s="2"/>
      <c r="T697" s="2"/>
      <c r="U697" s="2"/>
      <c r="V697" s="2"/>
    </row>
    <row r="698" spans="17:22">
      <c r="Q698" s="2"/>
      <c r="R698" s="2"/>
      <c r="S698" s="2"/>
      <c r="T698" s="2"/>
      <c r="U698" s="2"/>
      <c r="V698" s="2"/>
    </row>
    <row r="699" spans="17:22">
      <c r="Q699" s="2"/>
      <c r="R699" s="2"/>
      <c r="S699" s="2"/>
      <c r="T699" s="2"/>
      <c r="U699" s="2"/>
      <c r="V699" s="2"/>
    </row>
    <row r="700" spans="17:22">
      <c r="Q700" s="2"/>
      <c r="R700" s="2"/>
      <c r="S700" s="2"/>
      <c r="T700" s="2"/>
      <c r="U700" s="2"/>
      <c r="V700" s="2"/>
    </row>
    <row r="701" spans="17:22">
      <c r="Q701" s="2"/>
      <c r="R701" s="2"/>
      <c r="S701" s="2"/>
      <c r="T701" s="2"/>
      <c r="U701" s="2"/>
      <c r="V701" s="2"/>
    </row>
    <row r="702" spans="17:22">
      <c r="Q702" s="2"/>
      <c r="R702" s="2"/>
      <c r="S702" s="2"/>
      <c r="T702" s="2"/>
      <c r="U702" s="2"/>
      <c r="V702" s="2"/>
    </row>
    <row r="703" spans="17:22">
      <c r="Q703" s="2"/>
      <c r="R703" s="2"/>
      <c r="S703" s="2"/>
      <c r="T703" s="2"/>
      <c r="U703" s="2"/>
      <c r="V703" s="2"/>
    </row>
    <row r="704" spans="17:22">
      <c r="Q704" s="2"/>
      <c r="R704" s="2"/>
      <c r="S704" s="2"/>
      <c r="T704" s="2"/>
      <c r="U704" s="2"/>
      <c r="V704" s="2"/>
    </row>
    <row r="705" spans="17:22">
      <c r="Q705" s="2"/>
      <c r="R705" s="2"/>
      <c r="S705" s="2"/>
      <c r="T705" s="2"/>
      <c r="U705" s="2"/>
      <c r="V705" s="2"/>
    </row>
    <row r="706" spans="17:22">
      <c r="Q706" s="2"/>
      <c r="R706" s="2"/>
      <c r="S706" s="2"/>
      <c r="T706" s="2"/>
      <c r="U706" s="2"/>
      <c r="V706" s="2"/>
    </row>
    <row r="707" spans="17:22">
      <c r="Q707" s="2"/>
      <c r="R707" s="2"/>
      <c r="S707" s="2"/>
      <c r="T707" s="2"/>
      <c r="U707" s="2"/>
      <c r="V707" s="2"/>
    </row>
    <row r="708" spans="17:22">
      <c r="Q708" s="2"/>
      <c r="R708" s="2"/>
      <c r="S708" s="2"/>
      <c r="T708" s="2"/>
      <c r="U708" s="2"/>
      <c r="V708" s="2"/>
    </row>
    <row r="709" spans="17:22">
      <c r="Q709" s="2"/>
      <c r="R709" s="2"/>
      <c r="S709" s="2"/>
      <c r="T709" s="2"/>
      <c r="U709" s="2"/>
      <c r="V709" s="2"/>
    </row>
    <row r="710" spans="17:22">
      <c r="Q710" s="2"/>
      <c r="R710" s="2"/>
      <c r="S710" s="2"/>
      <c r="T710" s="2"/>
      <c r="U710" s="2"/>
      <c r="V710" s="2"/>
    </row>
    <row r="711" spans="17:22">
      <c r="Q711" s="2"/>
      <c r="R711" s="2"/>
      <c r="S711" s="2"/>
      <c r="T711" s="2"/>
      <c r="U711" s="2"/>
      <c r="V711" s="2"/>
    </row>
    <row r="712" spans="17:22">
      <c r="Q712" s="2"/>
      <c r="R712" s="2"/>
      <c r="S712" s="2"/>
      <c r="T712" s="2"/>
      <c r="U712" s="2"/>
      <c r="V712" s="2"/>
    </row>
    <row r="713" spans="17:22">
      <c r="Q713" s="2"/>
      <c r="R713" s="2"/>
      <c r="S713" s="2"/>
      <c r="T713" s="2"/>
      <c r="U713" s="2"/>
      <c r="V713" s="2"/>
    </row>
    <row r="714" spans="17:22">
      <c r="Q714" s="2"/>
      <c r="R714" s="2"/>
      <c r="S714" s="2"/>
      <c r="T714" s="2"/>
      <c r="U714" s="2"/>
      <c r="V714" s="2"/>
    </row>
    <row r="715" spans="17:22">
      <c r="Q715" s="2"/>
      <c r="R715" s="2"/>
      <c r="S715" s="2"/>
      <c r="T715" s="2"/>
      <c r="U715" s="2"/>
      <c r="V715" s="2"/>
    </row>
    <row r="716" spans="17:22">
      <c r="Q716" s="2"/>
      <c r="R716" s="2"/>
      <c r="S716" s="2"/>
      <c r="T716" s="2"/>
      <c r="U716" s="2"/>
      <c r="V716" s="2"/>
    </row>
    <row r="717" spans="17:22">
      <c r="Q717" s="2"/>
      <c r="R717" s="2"/>
      <c r="S717" s="2"/>
      <c r="T717" s="2"/>
      <c r="U717" s="2"/>
      <c r="V717" s="2"/>
    </row>
    <row r="718" spans="17:22">
      <c r="Q718" s="2"/>
      <c r="R718" s="2"/>
      <c r="S718" s="2"/>
      <c r="T718" s="2"/>
      <c r="U718" s="2"/>
      <c r="V718" s="2"/>
    </row>
    <row r="719" spans="17:22">
      <c r="Q719" s="2"/>
      <c r="R719" s="2"/>
      <c r="S719" s="2"/>
      <c r="T719" s="2"/>
      <c r="U719" s="2"/>
      <c r="V719" s="2"/>
    </row>
    <row r="720" spans="17:22">
      <c r="Q720" s="2"/>
      <c r="R720" s="2"/>
      <c r="S720" s="2"/>
      <c r="T720" s="2"/>
      <c r="U720" s="2"/>
      <c r="V720" s="2"/>
    </row>
    <row r="721" spans="17:22">
      <c r="Q721" s="2"/>
      <c r="R721" s="2"/>
      <c r="S721" s="2"/>
      <c r="T721" s="2"/>
      <c r="U721" s="2"/>
      <c r="V721" s="2"/>
    </row>
    <row r="722" spans="17:22">
      <c r="Q722" s="2"/>
      <c r="R722" s="2"/>
      <c r="S722" s="2"/>
      <c r="T722" s="2"/>
      <c r="U722" s="2"/>
      <c r="V722" s="2"/>
    </row>
    <row r="723" spans="17:22">
      <c r="Q723" s="2"/>
      <c r="R723" s="2"/>
      <c r="S723" s="2"/>
      <c r="T723" s="2"/>
      <c r="U723" s="2"/>
      <c r="V723" s="2"/>
    </row>
    <row r="724" spans="17:22">
      <c r="Q724" s="2"/>
      <c r="R724" s="2"/>
      <c r="S724" s="2"/>
      <c r="T724" s="2"/>
      <c r="U724" s="2"/>
      <c r="V724" s="2"/>
    </row>
    <row r="725" spans="17:22">
      <c r="Q725" s="2"/>
      <c r="R725" s="2"/>
      <c r="S725" s="2"/>
      <c r="T725" s="2"/>
      <c r="U725" s="2"/>
      <c r="V725" s="2"/>
    </row>
    <row r="726" spans="17:22">
      <c r="Q726" s="2"/>
      <c r="R726" s="2"/>
      <c r="S726" s="2"/>
      <c r="T726" s="2"/>
      <c r="U726" s="2"/>
      <c r="V726" s="2"/>
    </row>
    <row r="727" spans="17:22">
      <c r="Q727" s="2"/>
      <c r="R727" s="2"/>
      <c r="S727" s="2"/>
      <c r="T727" s="2"/>
      <c r="U727" s="2"/>
      <c r="V727" s="2"/>
    </row>
    <row r="728" spans="17:22">
      <c r="Q728" s="2"/>
      <c r="R728" s="2"/>
      <c r="S728" s="2"/>
      <c r="T728" s="2"/>
      <c r="U728" s="2"/>
      <c r="V728" s="2"/>
    </row>
    <row r="729" spans="17:22">
      <c r="Q729" s="2"/>
      <c r="R729" s="2"/>
      <c r="S729" s="2"/>
      <c r="T729" s="2"/>
      <c r="U729" s="2"/>
      <c r="V729" s="2"/>
    </row>
    <row r="730" spans="17:22">
      <c r="Q730" s="2"/>
      <c r="R730" s="2"/>
      <c r="S730" s="2"/>
      <c r="T730" s="2"/>
      <c r="U730" s="2"/>
      <c r="V730" s="2"/>
    </row>
    <row r="731" spans="17:22">
      <c r="Q731" s="2"/>
      <c r="R731" s="2"/>
      <c r="S731" s="2"/>
      <c r="T731" s="2"/>
      <c r="U731" s="2"/>
      <c r="V731" s="2"/>
    </row>
    <row r="732" spans="17:22">
      <c r="Q732" s="2"/>
      <c r="R732" s="2"/>
      <c r="S732" s="2"/>
      <c r="T732" s="2"/>
      <c r="U732" s="2"/>
      <c r="V732" s="2"/>
    </row>
    <row r="733" spans="17:22">
      <c r="Q733" s="2"/>
      <c r="R733" s="2"/>
      <c r="S733" s="2"/>
      <c r="T733" s="2"/>
      <c r="U733" s="2"/>
      <c r="V733" s="2"/>
    </row>
    <row r="734" spans="17:22">
      <c r="Q734" s="2"/>
      <c r="R734" s="2"/>
      <c r="S734" s="2"/>
      <c r="T734" s="2"/>
      <c r="U734" s="2"/>
      <c r="V734" s="2"/>
    </row>
    <row r="735" spans="17:22">
      <c r="Q735" s="2"/>
      <c r="R735" s="2"/>
      <c r="S735" s="2"/>
      <c r="T735" s="2"/>
      <c r="U735" s="2"/>
      <c r="V735" s="2"/>
    </row>
    <row r="736" spans="17:22">
      <c r="Q736" s="2"/>
      <c r="R736" s="2"/>
      <c r="S736" s="2"/>
      <c r="T736" s="2"/>
      <c r="U736" s="2"/>
      <c r="V736" s="2"/>
    </row>
    <row r="737" spans="17:22">
      <c r="Q737" s="2"/>
      <c r="R737" s="2"/>
      <c r="S737" s="2"/>
      <c r="T737" s="2"/>
      <c r="U737" s="2"/>
      <c r="V737" s="2"/>
    </row>
    <row r="738" spans="17:22">
      <c r="Q738" s="2"/>
      <c r="R738" s="2"/>
      <c r="S738" s="2"/>
      <c r="T738" s="2"/>
      <c r="U738" s="2"/>
      <c r="V738" s="2"/>
    </row>
    <row r="739" spans="17:22">
      <c r="Q739" s="2"/>
      <c r="R739" s="2"/>
      <c r="S739" s="2"/>
      <c r="T739" s="2"/>
      <c r="U739" s="2"/>
      <c r="V739" s="2"/>
    </row>
    <row r="740" spans="17:22">
      <c r="Q740" s="2"/>
      <c r="R740" s="2"/>
      <c r="S740" s="2"/>
      <c r="T740" s="2"/>
      <c r="U740" s="2"/>
      <c r="V740" s="2"/>
    </row>
    <row r="741" spans="17:22">
      <c r="Q741" s="2"/>
      <c r="R741" s="2"/>
      <c r="S741" s="2"/>
      <c r="T741" s="2"/>
      <c r="U741" s="2"/>
      <c r="V741" s="2"/>
    </row>
    <row r="742" spans="17:22">
      <c r="Q742" s="2"/>
      <c r="R742" s="2"/>
      <c r="S742" s="2"/>
      <c r="T742" s="2"/>
      <c r="U742" s="2"/>
      <c r="V742" s="2"/>
    </row>
    <row r="743" spans="17:22">
      <c r="Q743" s="2"/>
      <c r="R743" s="2"/>
      <c r="S743" s="2"/>
      <c r="T743" s="2"/>
      <c r="U743" s="2"/>
      <c r="V743" s="2"/>
    </row>
    <row r="744" spans="17:22">
      <c r="Q744" s="2"/>
      <c r="R744" s="2"/>
      <c r="S744" s="2"/>
      <c r="T744" s="2"/>
      <c r="U744" s="2"/>
      <c r="V744" s="2"/>
    </row>
    <row r="745" spans="17:22">
      <c r="Q745" s="2"/>
      <c r="R745" s="2"/>
      <c r="S745" s="2"/>
      <c r="T745" s="2"/>
      <c r="U745" s="2"/>
      <c r="V745" s="2"/>
    </row>
    <row r="746" spans="17:22">
      <c r="Q746" s="2"/>
      <c r="R746" s="2"/>
      <c r="S746" s="2"/>
      <c r="T746" s="2"/>
      <c r="U746" s="2"/>
      <c r="V746" s="2"/>
    </row>
    <row r="747" spans="17:22">
      <c r="Q747" s="2"/>
      <c r="R747" s="2"/>
      <c r="S747" s="2"/>
      <c r="T747" s="2"/>
      <c r="U747" s="2"/>
      <c r="V747" s="2"/>
    </row>
    <row r="748" spans="17:22">
      <c r="Q748" s="2"/>
      <c r="R748" s="2"/>
      <c r="S748" s="2"/>
      <c r="T748" s="2"/>
      <c r="U748" s="2"/>
      <c r="V748" s="2"/>
    </row>
    <row r="749" spans="17:22">
      <c r="Q749" s="2"/>
      <c r="R749" s="2"/>
      <c r="S749" s="2"/>
      <c r="T749" s="2"/>
      <c r="U749" s="2"/>
      <c r="V749" s="2"/>
    </row>
    <row r="750" spans="17:22">
      <c r="Q750" s="2"/>
      <c r="R750" s="2"/>
      <c r="S750" s="2"/>
      <c r="T750" s="2"/>
      <c r="U750" s="2"/>
      <c r="V750" s="2"/>
    </row>
    <row r="751" spans="17:22">
      <c r="Q751" s="2"/>
      <c r="R751" s="2"/>
      <c r="S751" s="2"/>
      <c r="T751" s="2"/>
      <c r="U751" s="2"/>
      <c r="V751" s="2"/>
    </row>
    <row r="752" spans="17:22">
      <c r="Q752" s="2"/>
      <c r="R752" s="2"/>
      <c r="S752" s="2"/>
      <c r="T752" s="2"/>
      <c r="U752" s="2"/>
      <c r="V752" s="2"/>
    </row>
    <row r="753" spans="17:22">
      <c r="Q753" s="2"/>
      <c r="R753" s="2"/>
      <c r="S753" s="2"/>
      <c r="T753" s="2"/>
      <c r="U753" s="2"/>
      <c r="V753" s="2"/>
    </row>
    <row r="754" spans="17:22">
      <c r="Q754" s="2"/>
      <c r="R754" s="2"/>
      <c r="S754" s="2"/>
      <c r="T754" s="2"/>
      <c r="U754" s="2"/>
      <c r="V754" s="2"/>
    </row>
    <row r="755" spans="17:22">
      <c r="Q755" s="2"/>
      <c r="R755" s="2"/>
      <c r="S755" s="2"/>
      <c r="T755" s="2"/>
      <c r="U755" s="2"/>
      <c r="V755" s="2"/>
    </row>
    <row r="756" spans="17:22">
      <c r="Q756" s="2"/>
      <c r="R756" s="2"/>
      <c r="S756" s="2"/>
      <c r="T756" s="2"/>
      <c r="U756" s="2"/>
      <c r="V756" s="2"/>
    </row>
    <row r="757" spans="17:22">
      <c r="Q757" s="2"/>
      <c r="R757" s="2"/>
      <c r="S757" s="2"/>
      <c r="T757" s="2"/>
      <c r="U757" s="2"/>
      <c r="V757" s="2"/>
    </row>
    <row r="758" spans="17:22">
      <c r="Q758" s="2"/>
      <c r="R758" s="2"/>
      <c r="S758" s="2"/>
      <c r="T758" s="2"/>
      <c r="U758" s="2"/>
      <c r="V758" s="2"/>
    </row>
    <row r="759" spans="17:22">
      <c r="Q759" s="2"/>
      <c r="R759" s="2"/>
      <c r="S759" s="2"/>
      <c r="T759" s="2"/>
      <c r="U759" s="2"/>
      <c r="V759" s="2"/>
    </row>
    <row r="760" spans="17:22">
      <c r="Q760" s="2"/>
      <c r="R760" s="2"/>
      <c r="S760" s="2"/>
      <c r="T760" s="2"/>
      <c r="U760" s="2"/>
      <c r="V760" s="2"/>
    </row>
    <row r="761" spans="17:22">
      <c r="Q761" s="2"/>
      <c r="R761" s="2"/>
      <c r="S761" s="2"/>
      <c r="T761" s="2"/>
      <c r="U761" s="2"/>
      <c r="V761" s="2"/>
    </row>
    <row r="762" spans="17:22">
      <c r="Q762" s="2"/>
      <c r="R762" s="2"/>
      <c r="S762" s="2"/>
      <c r="T762" s="2"/>
      <c r="U762" s="2"/>
      <c r="V762" s="2"/>
    </row>
    <row r="763" spans="17:22">
      <c r="Q763" s="2"/>
      <c r="R763" s="2"/>
      <c r="S763" s="2"/>
      <c r="T763" s="2"/>
      <c r="U763" s="2"/>
      <c r="V763" s="2"/>
    </row>
    <row r="764" spans="17:22">
      <c r="Q764" s="2"/>
      <c r="R764" s="2"/>
      <c r="S764" s="2"/>
      <c r="T764" s="2"/>
      <c r="U764" s="2"/>
      <c r="V764" s="2"/>
    </row>
    <row r="765" spans="17:22">
      <c r="Q765" s="2"/>
      <c r="R765" s="2"/>
      <c r="S765" s="2"/>
      <c r="T765" s="2"/>
      <c r="U765" s="2"/>
      <c r="V765" s="2"/>
    </row>
    <row r="766" spans="17:22">
      <c r="Q766" s="2"/>
      <c r="R766" s="2"/>
      <c r="S766" s="2"/>
      <c r="T766" s="2"/>
      <c r="U766" s="2"/>
      <c r="V766" s="2"/>
    </row>
    <row r="767" spans="17:22">
      <c r="Q767" s="2"/>
      <c r="R767" s="2"/>
      <c r="S767" s="2"/>
      <c r="T767" s="2"/>
      <c r="U767" s="2"/>
      <c r="V767" s="2"/>
    </row>
    <row r="768" spans="17:22">
      <c r="Q768" s="2"/>
      <c r="R768" s="2"/>
      <c r="S768" s="2"/>
      <c r="T768" s="2"/>
      <c r="U768" s="2"/>
      <c r="V768" s="2"/>
    </row>
    <row r="769" spans="17:22">
      <c r="Q769" s="2"/>
      <c r="R769" s="2"/>
      <c r="S769" s="2"/>
      <c r="T769" s="2"/>
      <c r="U769" s="2"/>
      <c r="V769" s="2"/>
    </row>
    <row r="770" spans="17:22">
      <c r="Q770" s="2"/>
      <c r="R770" s="2"/>
      <c r="S770" s="2"/>
      <c r="T770" s="2"/>
      <c r="U770" s="2"/>
      <c r="V770" s="2"/>
    </row>
    <row r="771" spans="17:22">
      <c r="Q771" s="2"/>
      <c r="R771" s="2"/>
      <c r="S771" s="2"/>
      <c r="T771" s="2"/>
      <c r="U771" s="2"/>
      <c r="V771" s="2"/>
    </row>
    <row r="772" spans="17:22">
      <c r="Q772" s="2"/>
      <c r="R772" s="2"/>
      <c r="S772" s="2"/>
      <c r="T772" s="2"/>
      <c r="U772" s="2"/>
      <c r="V772" s="2"/>
    </row>
    <row r="773" spans="17:22">
      <c r="Q773" s="2"/>
      <c r="R773" s="2"/>
      <c r="S773" s="2"/>
      <c r="T773" s="2"/>
      <c r="U773" s="2"/>
      <c r="V773" s="2"/>
    </row>
    <row r="774" spans="17:22">
      <c r="Q774" s="2"/>
      <c r="R774" s="2"/>
      <c r="S774" s="2"/>
      <c r="T774" s="2"/>
      <c r="U774" s="2"/>
      <c r="V774" s="2"/>
    </row>
    <row r="775" spans="17:22">
      <c r="Q775" s="2"/>
      <c r="R775" s="2"/>
      <c r="S775" s="2"/>
      <c r="T775" s="2"/>
      <c r="U775" s="2"/>
      <c r="V775" s="2"/>
    </row>
    <row r="776" spans="17:22">
      <c r="Q776" s="2"/>
      <c r="R776" s="2"/>
      <c r="S776" s="2"/>
      <c r="T776" s="2"/>
      <c r="U776" s="2"/>
      <c r="V776" s="2"/>
    </row>
    <row r="777" spans="17:22">
      <c r="Q777" s="2"/>
      <c r="R777" s="2"/>
      <c r="S777" s="2"/>
      <c r="T777" s="2"/>
      <c r="U777" s="2"/>
      <c r="V777" s="2"/>
    </row>
    <row r="778" spans="17:22">
      <c r="Q778" s="2"/>
      <c r="R778" s="2"/>
      <c r="S778" s="2"/>
      <c r="T778" s="2"/>
      <c r="U778" s="2"/>
      <c r="V778" s="2"/>
    </row>
    <row r="779" spans="17:22">
      <c r="Q779" s="2"/>
      <c r="R779" s="2"/>
      <c r="S779" s="2"/>
      <c r="T779" s="2"/>
      <c r="U779" s="2"/>
      <c r="V779" s="2"/>
    </row>
    <row r="780" spans="17:22">
      <c r="Q780" s="2"/>
      <c r="R780" s="2"/>
      <c r="S780" s="2"/>
      <c r="T780" s="2"/>
      <c r="U780" s="2"/>
      <c r="V780" s="2"/>
    </row>
    <row r="781" spans="17:22">
      <c r="Q781" s="2"/>
      <c r="R781" s="2"/>
      <c r="S781" s="2"/>
      <c r="T781" s="2"/>
      <c r="U781" s="2"/>
      <c r="V781" s="2"/>
    </row>
    <row r="782" spans="17:22">
      <c r="Q782" s="2"/>
      <c r="R782" s="2"/>
      <c r="S782" s="2"/>
      <c r="T782" s="2"/>
      <c r="U782" s="2"/>
      <c r="V782" s="2"/>
    </row>
    <row r="783" spans="17:22">
      <c r="Q783" s="2"/>
      <c r="R783" s="2"/>
      <c r="S783" s="2"/>
      <c r="T783" s="2"/>
      <c r="U783" s="2"/>
      <c r="V783" s="2"/>
    </row>
    <row r="784" spans="17:22">
      <c r="Q784" s="2"/>
      <c r="R784" s="2"/>
      <c r="S784" s="2"/>
      <c r="T784" s="2"/>
      <c r="U784" s="2"/>
      <c r="V784" s="2"/>
    </row>
    <row r="785" spans="17:22">
      <c r="Q785" s="2"/>
      <c r="R785" s="2"/>
      <c r="S785" s="2"/>
      <c r="T785" s="2"/>
      <c r="U785" s="2"/>
      <c r="V785" s="2"/>
    </row>
    <row r="786" spans="17:22">
      <c r="Q786" s="2"/>
      <c r="R786" s="2"/>
      <c r="S786" s="2"/>
      <c r="T786" s="2"/>
      <c r="U786" s="2"/>
      <c r="V786" s="2"/>
    </row>
    <row r="787" spans="17:22">
      <c r="Q787" s="2"/>
      <c r="R787" s="2"/>
      <c r="S787" s="2"/>
      <c r="T787" s="2"/>
      <c r="U787" s="2"/>
      <c r="V787" s="2"/>
    </row>
    <row r="788" spans="17:22">
      <c r="Q788" s="2"/>
      <c r="R788" s="2"/>
      <c r="S788" s="2"/>
      <c r="T788" s="2"/>
      <c r="U788" s="2"/>
      <c r="V788" s="2"/>
    </row>
    <row r="789" spans="17:22">
      <c r="Q789" s="2"/>
      <c r="R789" s="2"/>
      <c r="S789" s="2"/>
      <c r="T789" s="2"/>
      <c r="U789" s="2"/>
      <c r="V789" s="2"/>
    </row>
    <row r="790" spans="17:22">
      <c r="Q790" s="2"/>
      <c r="R790" s="2"/>
      <c r="S790" s="2"/>
      <c r="T790" s="2"/>
      <c r="U790" s="2"/>
      <c r="V790" s="2"/>
    </row>
    <row r="791" spans="17:22">
      <c r="Q791" s="2"/>
      <c r="R791" s="2"/>
      <c r="S791" s="2"/>
      <c r="T791" s="2"/>
      <c r="U791" s="2"/>
      <c r="V791" s="2"/>
    </row>
    <row r="792" spans="17:22">
      <c r="Q792" s="2"/>
      <c r="R792" s="2"/>
      <c r="S792" s="2"/>
      <c r="T792" s="2"/>
      <c r="U792" s="2"/>
      <c r="V792" s="2"/>
    </row>
    <row r="793" spans="17:22">
      <c r="Q793" s="2"/>
      <c r="R793" s="2"/>
      <c r="S793" s="2"/>
      <c r="T793" s="2"/>
      <c r="U793" s="2"/>
      <c r="V793" s="2"/>
    </row>
    <row r="794" spans="17:22">
      <c r="Q794" s="2"/>
      <c r="R794" s="2"/>
      <c r="S794" s="2"/>
      <c r="T794" s="2"/>
      <c r="U794" s="2"/>
      <c r="V794" s="2"/>
    </row>
    <row r="795" spans="17:22">
      <c r="Q795" s="2"/>
      <c r="R795" s="2"/>
      <c r="S795" s="2"/>
      <c r="T795" s="2"/>
      <c r="U795" s="2"/>
      <c r="V795" s="2"/>
    </row>
    <row r="796" spans="17:22">
      <c r="Q796" s="2"/>
      <c r="R796" s="2"/>
      <c r="S796" s="2"/>
      <c r="T796" s="2"/>
      <c r="U796" s="2"/>
      <c r="V796" s="2"/>
    </row>
    <row r="797" spans="17:22">
      <c r="Q797" s="2"/>
      <c r="R797" s="2"/>
      <c r="S797" s="2"/>
      <c r="T797" s="2"/>
      <c r="U797" s="2"/>
      <c r="V797" s="2"/>
    </row>
    <row r="798" spans="17:22">
      <c r="Q798" s="2"/>
      <c r="R798" s="2"/>
      <c r="S798" s="2"/>
      <c r="T798" s="2"/>
      <c r="U798" s="2"/>
      <c r="V798" s="2"/>
    </row>
    <row r="799" spans="17:22">
      <c r="Q799" s="2"/>
      <c r="R799" s="2"/>
      <c r="S799" s="2"/>
      <c r="T799" s="2"/>
      <c r="U799" s="2"/>
      <c r="V799" s="2"/>
    </row>
    <row r="800" spans="17:22">
      <c r="Q800" s="2"/>
      <c r="R800" s="2"/>
      <c r="S800" s="2"/>
      <c r="T800" s="2"/>
      <c r="U800" s="2"/>
      <c r="V800" s="2"/>
    </row>
    <row r="801" spans="17:22">
      <c r="Q801" s="2"/>
      <c r="R801" s="2"/>
      <c r="S801" s="2"/>
      <c r="T801" s="2"/>
      <c r="U801" s="2"/>
      <c r="V801" s="2"/>
    </row>
    <row r="802" spans="17:22">
      <c r="Q802" s="2"/>
      <c r="R802" s="2"/>
      <c r="S802" s="2"/>
      <c r="T802" s="2"/>
      <c r="U802" s="2"/>
      <c r="V802" s="2"/>
    </row>
    <row r="803" spans="17:22">
      <c r="Q803" s="2"/>
      <c r="R803" s="2"/>
      <c r="S803" s="2"/>
      <c r="T803" s="2"/>
      <c r="U803" s="2"/>
      <c r="V803" s="2"/>
    </row>
    <row r="804" spans="17:22">
      <c r="Q804" s="2"/>
      <c r="R804" s="2"/>
      <c r="S804" s="2"/>
      <c r="T804" s="2"/>
      <c r="U804" s="2"/>
      <c r="V804" s="2"/>
    </row>
    <row r="805" spans="17:22">
      <c r="Q805" s="2"/>
      <c r="R805" s="2"/>
      <c r="S805" s="2"/>
      <c r="T805" s="2"/>
      <c r="U805" s="2"/>
      <c r="V805" s="2"/>
    </row>
    <row r="806" spans="17:22">
      <c r="Q806" s="2"/>
      <c r="R806" s="2"/>
      <c r="S806" s="2"/>
      <c r="T806" s="2"/>
      <c r="U806" s="2"/>
      <c r="V806" s="2"/>
    </row>
    <row r="807" spans="17:22">
      <c r="Q807" s="2"/>
      <c r="R807" s="2"/>
      <c r="S807" s="2"/>
      <c r="T807" s="2"/>
      <c r="U807" s="2"/>
      <c r="V807" s="2"/>
    </row>
    <row r="808" spans="17:22">
      <c r="Q808" s="2"/>
      <c r="R808" s="2"/>
      <c r="S808" s="2"/>
      <c r="T808" s="2"/>
      <c r="U808" s="2"/>
      <c r="V808" s="2"/>
    </row>
    <row r="809" spans="17:22">
      <c r="Q809" s="2"/>
      <c r="R809" s="2"/>
      <c r="S809" s="2"/>
      <c r="T809" s="2"/>
      <c r="U809" s="2"/>
      <c r="V809" s="2"/>
    </row>
    <row r="810" spans="17:22">
      <c r="Q810" s="2"/>
      <c r="R810" s="2"/>
      <c r="S810" s="2"/>
      <c r="T810" s="2"/>
      <c r="U810" s="2"/>
      <c r="V810" s="2"/>
    </row>
    <row r="811" spans="17:22">
      <c r="Q811" s="2"/>
      <c r="R811" s="2"/>
      <c r="S811" s="2"/>
      <c r="T811" s="2"/>
      <c r="U811" s="2"/>
      <c r="V811" s="2"/>
    </row>
    <row r="812" spans="17:22">
      <c r="Q812" s="2"/>
      <c r="R812" s="2"/>
      <c r="S812" s="2"/>
      <c r="T812" s="2"/>
      <c r="U812" s="2"/>
      <c r="V812" s="2"/>
    </row>
    <row r="813" spans="17:22">
      <c r="Q813" s="2"/>
      <c r="R813" s="2"/>
      <c r="S813" s="2"/>
      <c r="T813" s="2"/>
      <c r="U813" s="2"/>
      <c r="V813" s="2"/>
    </row>
    <row r="814" spans="17:22">
      <c r="Q814" s="2"/>
      <c r="R814" s="2"/>
      <c r="S814" s="2"/>
      <c r="T814" s="2"/>
      <c r="U814" s="2"/>
      <c r="V814" s="2"/>
    </row>
    <row r="815" spans="17:22">
      <c r="Q815" s="2"/>
      <c r="R815" s="2"/>
      <c r="S815" s="2"/>
      <c r="T815" s="2"/>
      <c r="U815" s="2"/>
      <c r="V815" s="2"/>
    </row>
    <row r="816" spans="17:22">
      <c r="Q816" s="2"/>
      <c r="R816" s="2"/>
      <c r="S816" s="2"/>
      <c r="T816" s="2"/>
      <c r="U816" s="2"/>
      <c r="V816" s="2"/>
    </row>
    <row r="817" spans="17:22">
      <c r="Q817" s="2"/>
      <c r="R817" s="2"/>
      <c r="S817" s="2"/>
      <c r="T817" s="2"/>
      <c r="U817" s="2"/>
      <c r="V817" s="2"/>
    </row>
    <row r="818" spans="17:22">
      <c r="Q818" s="2"/>
      <c r="R818" s="2"/>
      <c r="S818" s="2"/>
      <c r="T818" s="2"/>
      <c r="U818" s="2"/>
      <c r="V818" s="2"/>
    </row>
    <row r="819" spans="17:22">
      <c r="Q819" s="2"/>
      <c r="R819" s="2"/>
      <c r="S819" s="2"/>
      <c r="T819" s="2"/>
      <c r="U819" s="2"/>
      <c r="V819" s="2"/>
    </row>
    <row r="820" spans="17:22">
      <c r="Q820" s="2"/>
      <c r="R820" s="2"/>
      <c r="S820" s="2"/>
      <c r="T820" s="2"/>
      <c r="U820" s="2"/>
      <c r="V820" s="2"/>
    </row>
    <row r="821" spans="17:22">
      <c r="Q821" s="2"/>
      <c r="R821" s="2"/>
      <c r="S821" s="2"/>
      <c r="T821" s="2"/>
      <c r="U821" s="2"/>
      <c r="V821" s="2"/>
    </row>
    <row r="822" spans="17:22">
      <c r="Q822" s="2"/>
      <c r="R822" s="2"/>
      <c r="S822" s="2"/>
      <c r="T822" s="2"/>
      <c r="U822" s="2"/>
      <c r="V822" s="2"/>
    </row>
    <row r="823" spans="17:22">
      <c r="Q823" s="2"/>
      <c r="R823" s="2"/>
      <c r="S823" s="2"/>
      <c r="T823" s="2"/>
      <c r="U823" s="2"/>
      <c r="V823" s="2"/>
    </row>
    <row r="824" spans="17:22">
      <c r="Q824" s="2"/>
      <c r="R824" s="2"/>
      <c r="S824" s="2"/>
      <c r="T824" s="2"/>
      <c r="U824" s="2"/>
      <c r="V824" s="2"/>
    </row>
    <row r="825" spans="17:22">
      <c r="Q825" s="2"/>
      <c r="R825" s="2"/>
      <c r="S825" s="2"/>
      <c r="T825" s="2"/>
      <c r="U825" s="2"/>
      <c r="V825" s="2"/>
    </row>
    <row r="826" spans="17:22">
      <c r="Q826" s="2"/>
      <c r="R826" s="2"/>
      <c r="S826" s="2"/>
      <c r="T826" s="2"/>
      <c r="U826" s="2"/>
      <c r="V826" s="2"/>
    </row>
    <row r="827" spans="17:22">
      <c r="Q827" s="2"/>
      <c r="R827" s="2"/>
      <c r="S827" s="2"/>
      <c r="T827" s="2"/>
      <c r="U827" s="2"/>
      <c r="V827" s="2"/>
    </row>
    <row r="828" spans="17:22">
      <c r="Q828" s="2"/>
      <c r="R828" s="2"/>
      <c r="S828" s="2"/>
      <c r="T828" s="2"/>
      <c r="U828" s="2"/>
      <c r="V828" s="2"/>
    </row>
    <row r="829" spans="17:22">
      <c r="Q829" s="2"/>
      <c r="R829" s="2"/>
      <c r="S829" s="2"/>
      <c r="T829" s="2"/>
      <c r="U829" s="2"/>
      <c r="V829" s="2"/>
    </row>
    <row r="830" spans="17:22">
      <c r="Q830" s="2"/>
      <c r="R830" s="2"/>
      <c r="S830" s="2"/>
      <c r="T830" s="2"/>
      <c r="U830" s="2"/>
      <c r="V830" s="2"/>
    </row>
    <row r="831" spans="17:22">
      <c r="Q831" s="2"/>
      <c r="R831" s="2"/>
      <c r="S831" s="2"/>
      <c r="T831" s="2"/>
      <c r="U831" s="2"/>
      <c r="V831" s="2"/>
    </row>
    <row r="832" spans="17:22">
      <c r="Q832" s="2"/>
      <c r="R832" s="2"/>
      <c r="S832" s="2"/>
      <c r="T832" s="2"/>
      <c r="U832" s="2"/>
      <c r="V832" s="2"/>
    </row>
    <row r="833" spans="17:22">
      <c r="Q833" s="2"/>
      <c r="R833" s="2"/>
      <c r="S833" s="2"/>
      <c r="T833" s="2"/>
      <c r="U833" s="2"/>
      <c r="V833" s="2"/>
    </row>
    <row r="834" spans="17:22">
      <c r="Q834" s="2"/>
      <c r="R834" s="2"/>
      <c r="S834" s="2"/>
      <c r="T834" s="2"/>
      <c r="U834" s="2"/>
      <c r="V834" s="2"/>
    </row>
    <row r="835" spans="17:22">
      <c r="Q835" s="2"/>
      <c r="R835" s="2"/>
      <c r="S835" s="2"/>
      <c r="T835" s="2"/>
      <c r="U835" s="2"/>
      <c r="V835" s="2"/>
    </row>
    <row r="836" spans="17:22">
      <c r="Q836" s="2"/>
      <c r="R836" s="2"/>
      <c r="S836" s="2"/>
      <c r="T836" s="2"/>
      <c r="U836" s="2"/>
      <c r="V836" s="2"/>
    </row>
    <row r="837" spans="17:22">
      <c r="Q837" s="2"/>
      <c r="R837" s="2"/>
      <c r="S837" s="2"/>
      <c r="T837" s="2"/>
      <c r="U837" s="2"/>
      <c r="V837" s="2"/>
    </row>
    <row r="838" spans="17:22">
      <c r="Q838" s="2"/>
      <c r="R838" s="2"/>
      <c r="S838" s="2"/>
      <c r="T838" s="2"/>
      <c r="U838" s="2"/>
      <c r="V838" s="2"/>
    </row>
    <row r="839" spans="17:22">
      <c r="Q839" s="2"/>
      <c r="R839" s="2"/>
      <c r="S839" s="2"/>
      <c r="T839" s="2"/>
      <c r="U839" s="2"/>
      <c r="V839" s="2"/>
    </row>
    <row r="840" spans="17:22">
      <c r="Q840" s="2"/>
      <c r="R840" s="2"/>
      <c r="S840" s="2"/>
      <c r="T840" s="2"/>
      <c r="U840" s="2"/>
      <c r="V840" s="2"/>
    </row>
    <row r="841" spans="17:22">
      <c r="Q841" s="2"/>
      <c r="R841" s="2"/>
      <c r="S841" s="2"/>
      <c r="T841" s="2"/>
      <c r="U841" s="2"/>
      <c r="V841" s="2"/>
    </row>
    <row r="842" spans="17:22">
      <c r="Q842" s="2"/>
      <c r="R842" s="2"/>
      <c r="S842" s="2"/>
      <c r="T842" s="2"/>
      <c r="U842" s="2"/>
      <c r="V842" s="2"/>
    </row>
    <row r="843" spans="17:22">
      <c r="Q843" s="2"/>
      <c r="R843" s="2"/>
      <c r="S843" s="2"/>
      <c r="T843" s="2"/>
      <c r="U843" s="2"/>
      <c r="V843" s="2"/>
    </row>
    <row r="844" spans="17:22">
      <c r="Q844" s="2"/>
      <c r="R844" s="2"/>
      <c r="S844" s="2"/>
      <c r="T844" s="2"/>
      <c r="U844" s="2"/>
      <c r="V844" s="2"/>
    </row>
    <row r="845" spans="17:22">
      <c r="Q845" s="2"/>
      <c r="R845" s="2"/>
      <c r="S845" s="2"/>
      <c r="T845" s="2"/>
      <c r="U845" s="2"/>
      <c r="V845" s="2"/>
    </row>
    <row r="846" spans="17:22">
      <c r="Q846" s="2"/>
      <c r="R846" s="2"/>
      <c r="S846" s="2"/>
      <c r="T846" s="2"/>
      <c r="U846" s="2"/>
      <c r="V846" s="2"/>
    </row>
    <row r="847" spans="17:22">
      <c r="Q847" s="2"/>
      <c r="R847" s="2"/>
      <c r="S847" s="2"/>
      <c r="T847" s="2"/>
      <c r="U847" s="2"/>
      <c r="V847" s="2"/>
    </row>
    <row r="848" spans="17:22">
      <c r="Q848" s="2"/>
      <c r="R848" s="2"/>
      <c r="S848" s="2"/>
      <c r="T848" s="2"/>
      <c r="U848" s="2"/>
      <c r="V848" s="2"/>
    </row>
    <row r="849" spans="17:22">
      <c r="Q849" s="2"/>
      <c r="R849" s="2"/>
      <c r="S849" s="2"/>
      <c r="T849" s="2"/>
      <c r="U849" s="2"/>
      <c r="V849" s="2"/>
    </row>
    <row r="850" spans="17:22">
      <c r="Q850" s="2"/>
      <c r="R850" s="2"/>
      <c r="S850" s="2"/>
      <c r="T850" s="2"/>
      <c r="U850" s="2"/>
      <c r="V850" s="2"/>
    </row>
    <row r="851" spans="17:22">
      <c r="Q851" s="2"/>
      <c r="R851" s="2"/>
      <c r="S851" s="2"/>
      <c r="T851" s="2"/>
      <c r="U851" s="2"/>
      <c r="V851" s="2"/>
    </row>
    <row r="852" spans="17:22">
      <c r="Q852" s="2"/>
      <c r="R852" s="2"/>
      <c r="S852" s="2"/>
      <c r="T852" s="2"/>
      <c r="U852" s="2"/>
      <c r="V852" s="2"/>
    </row>
    <row r="853" spans="17:22">
      <c r="Q853" s="2"/>
      <c r="R853" s="2"/>
      <c r="S853" s="2"/>
      <c r="T853" s="2"/>
      <c r="U853" s="2"/>
      <c r="V853" s="2"/>
    </row>
    <row r="854" spans="17:22">
      <c r="Q854" s="2"/>
      <c r="R854" s="2"/>
      <c r="S854" s="2"/>
      <c r="T854" s="2"/>
      <c r="U854" s="2"/>
      <c r="V854" s="2"/>
    </row>
    <row r="855" spans="17:22">
      <c r="Q855" s="2"/>
      <c r="R855" s="2"/>
      <c r="S855" s="2"/>
      <c r="T855" s="2"/>
      <c r="U855" s="2"/>
      <c r="V855" s="2"/>
    </row>
    <row r="856" spans="17:22">
      <c r="Q856" s="2"/>
      <c r="R856" s="2"/>
      <c r="S856" s="2"/>
      <c r="T856" s="2"/>
      <c r="U856" s="2"/>
      <c r="V856" s="2"/>
    </row>
    <row r="857" spans="17:22">
      <c r="Q857" s="2"/>
      <c r="R857" s="2"/>
      <c r="S857" s="2"/>
      <c r="T857" s="2"/>
      <c r="U857" s="2"/>
      <c r="V857" s="2"/>
    </row>
    <row r="858" spans="17:22">
      <c r="Q858" s="2"/>
      <c r="R858" s="2"/>
      <c r="S858" s="2"/>
      <c r="T858" s="2"/>
      <c r="U858" s="2"/>
      <c r="V858" s="2"/>
    </row>
    <row r="859" spans="17:22">
      <c r="Q859" s="2"/>
      <c r="R859" s="2"/>
      <c r="S859" s="2"/>
      <c r="T859" s="2"/>
      <c r="U859" s="2"/>
      <c r="V859" s="2"/>
    </row>
    <row r="860" spans="17:22">
      <c r="Q860" s="2"/>
      <c r="R860" s="2"/>
      <c r="S860" s="2"/>
      <c r="T860" s="2"/>
      <c r="U860" s="2"/>
      <c r="V860" s="2"/>
    </row>
    <row r="861" spans="17:22">
      <c r="Q861" s="2"/>
      <c r="R861" s="2"/>
      <c r="S861" s="2"/>
      <c r="T861" s="2"/>
      <c r="U861" s="2"/>
      <c r="V861" s="2"/>
    </row>
    <row r="862" spans="17:22">
      <c r="Q862" s="2"/>
      <c r="R862" s="2"/>
      <c r="S862" s="2"/>
      <c r="T862" s="2"/>
      <c r="U862" s="2"/>
      <c r="V862" s="2"/>
    </row>
    <row r="863" spans="17:22">
      <c r="Q863" s="2"/>
      <c r="R863" s="2"/>
      <c r="S863" s="2"/>
      <c r="T863" s="2"/>
      <c r="U863" s="2"/>
      <c r="V863" s="2"/>
    </row>
    <row r="864" spans="17:22">
      <c r="Q864" s="2"/>
      <c r="R864" s="2"/>
      <c r="S864" s="2"/>
      <c r="T864" s="2"/>
      <c r="U864" s="2"/>
      <c r="V864" s="2"/>
    </row>
    <row r="865" spans="17:22">
      <c r="Q865" s="2"/>
      <c r="R865" s="2"/>
      <c r="S865" s="2"/>
      <c r="T865" s="2"/>
      <c r="U865" s="2"/>
      <c r="V865" s="2"/>
    </row>
    <row r="866" spans="17:22">
      <c r="Q866" s="2"/>
      <c r="R866" s="2"/>
      <c r="S866" s="2"/>
      <c r="T866" s="2"/>
      <c r="U866" s="2"/>
      <c r="V866" s="2"/>
    </row>
    <row r="867" spans="17:22">
      <c r="Q867" s="2"/>
      <c r="R867" s="2"/>
      <c r="S867" s="2"/>
      <c r="T867" s="2"/>
      <c r="U867" s="2"/>
      <c r="V867" s="2"/>
    </row>
    <row r="868" spans="17:22">
      <c r="Q868" s="2"/>
      <c r="R868" s="2"/>
      <c r="S868" s="2"/>
      <c r="T868" s="2"/>
      <c r="U868" s="2"/>
      <c r="V868" s="2"/>
    </row>
    <row r="869" spans="17:22">
      <c r="Q869" s="2"/>
      <c r="R869" s="2"/>
      <c r="S869" s="2"/>
      <c r="T869" s="2"/>
      <c r="U869" s="2"/>
      <c r="V869" s="2"/>
    </row>
    <row r="870" spans="17:22">
      <c r="Q870" s="2"/>
      <c r="R870" s="2"/>
      <c r="S870" s="2"/>
      <c r="T870" s="2"/>
      <c r="U870" s="2"/>
      <c r="V870" s="2"/>
    </row>
    <row r="871" spans="17:22">
      <c r="Q871" s="2"/>
      <c r="R871" s="2"/>
      <c r="S871" s="2"/>
      <c r="T871" s="2"/>
      <c r="U871" s="2"/>
      <c r="V871" s="2"/>
    </row>
    <row r="872" spans="17:22">
      <c r="Q872" s="2"/>
      <c r="R872" s="2"/>
      <c r="S872" s="2"/>
      <c r="T872" s="2"/>
      <c r="U872" s="2"/>
      <c r="V872" s="2"/>
    </row>
    <row r="873" spans="17:22">
      <c r="Q873" s="2"/>
      <c r="R873" s="2"/>
      <c r="S873" s="2"/>
      <c r="T873" s="2"/>
      <c r="U873" s="2"/>
      <c r="V873" s="2"/>
    </row>
    <row r="874" spans="17:22">
      <c r="Q874" s="2"/>
      <c r="R874" s="2"/>
      <c r="S874" s="2"/>
      <c r="T874" s="2"/>
      <c r="U874" s="2"/>
      <c r="V874" s="2"/>
    </row>
    <row r="875" spans="17:22">
      <c r="Q875" s="2"/>
      <c r="R875" s="2"/>
      <c r="S875" s="2"/>
      <c r="T875" s="2"/>
      <c r="U875" s="2"/>
      <c r="V875" s="2"/>
    </row>
    <row r="876" spans="17:22">
      <c r="Q876" s="2"/>
      <c r="R876" s="2"/>
      <c r="S876" s="2"/>
      <c r="T876" s="2"/>
      <c r="U876" s="2"/>
      <c r="V876" s="2"/>
    </row>
    <row r="877" spans="17:22">
      <c r="Q877" s="2"/>
      <c r="R877" s="2"/>
      <c r="S877" s="2"/>
      <c r="T877" s="2"/>
      <c r="U877" s="2"/>
      <c r="V877" s="2"/>
    </row>
    <row r="878" spans="17:22">
      <c r="Q878" s="2"/>
      <c r="R878" s="2"/>
      <c r="S878" s="2"/>
      <c r="T878" s="2"/>
      <c r="U878" s="2"/>
      <c r="V878" s="2"/>
    </row>
    <row r="879" spans="17:22">
      <c r="Q879" s="2"/>
      <c r="R879" s="2"/>
      <c r="S879" s="2"/>
      <c r="T879" s="2"/>
      <c r="U879" s="2"/>
      <c r="V879" s="2"/>
    </row>
    <row r="880" spans="17:22">
      <c r="Q880" s="2"/>
      <c r="R880" s="2"/>
      <c r="S880" s="2"/>
      <c r="T880" s="2"/>
      <c r="U880" s="2"/>
      <c r="V880" s="2"/>
    </row>
    <row r="881" spans="17:22">
      <c r="Q881" s="2"/>
      <c r="R881" s="2"/>
      <c r="S881" s="2"/>
      <c r="T881" s="2"/>
      <c r="U881" s="2"/>
      <c r="V881" s="2"/>
    </row>
    <row r="882" spans="17:22">
      <c r="Q882" s="2"/>
      <c r="R882" s="2"/>
      <c r="S882" s="2"/>
      <c r="T882" s="2"/>
      <c r="U882" s="2"/>
      <c r="V882" s="2"/>
    </row>
    <row r="883" spans="17:22">
      <c r="Q883" s="2"/>
      <c r="R883" s="2"/>
      <c r="S883" s="2"/>
      <c r="T883" s="2"/>
      <c r="U883" s="2"/>
      <c r="V883" s="2"/>
    </row>
    <row r="884" spans="17:22">
      <c r="Q884" s="2"/>
      <c r="R884" s="2"/>
      <c r="S884" s="2"/>
      <c r="T884" s="2"/>
      <c r="U884" s="2"/>
      <c r="V884" s="2"/>
    </row>
    <row r="885" spans="17:22">
      <c r="Q885" s="2"/>
      <c r="R885" s="2"/>
      <c r="S885" s="2"/>
      <c r="T885" s="2"/>
      <c r="U885" s="2"/>
      <c r="V885" s="2"/>
    </row>
    <row r="886" spans="17:22">
      <c r="Q886" s="2"/>
      <c r="R886" s="2"/>
      <c r="S886" s="2"/>
      <c r="T886" s="2"/>
      <c r="U886" s="2"/>
      <c r="V886" s="2"/>
    </row>
    <row r="887" spans="17:22">
      <c r="Q887" s="2"/>
      <c r="R887" s="2"/>
      <c r="S887" s="2"/>
      <c r="T887" s="2"/>
      <c r="U887" s="2"/>
      <c r="V887" s="2"/>
    </row>
    <row r="888" spans="17:22">
      <c r="Q888" s="2"/>
      <c r="R888" s="2"/>
      <c r="S888" s="2"/>
      <c r="T888" s="2"/>
      <c r="U888" s="2"/>
      <c r="V888" s="2"/>
    </row>
    <row r="889" spans="17:22">
      <c r="Q889" s="2"/>
      <c r="R889" s="2"/>
      <c r="S889" s="2"/>
      <c r="T889" s="2"/>
      <c r="U889" s="2"/>
      <c r="V889" s="2"/>
    </row>
    <row r="890" spans="17:22">
      <c r="Q890" s="2"/>
      <c r="R890" s="2"/>
      <c r="S890" s="2"/>
      <c r="T890" s="2"/>
      <c r="U890" s="2"/>
      <c r="V890" s="2"/>
    </row>
    <row r="891" spans="17:22">
      <c r="Q891" s="2"/>
      <c r="R891" s="2"/>
      <c r="S891" s="2"/>
      <c r="T891" s="2"/>
      <c r="U891" s="2"/>
      <c r="V891" s="2"/>
    </row>
    <row r="892" spans="17:22">
      <c r="Q892" s="2"/>
      <c r="R892" s="2"/>
      <c r="S892" s="2"/>
      <c r="T892" s="2"/>
      <c r="U892" s="2"/>
      <c r="V892" s="2"/>
    </row>
    <row r="893" spans="17:22">
      <c r="Q893" s="2"/>
      <c r="R893" s="2"/>
      <c r="S893" s="2"/>
      <c r="T893" s="2"/>
      <c r="U893" s="2"/>
      <c r="V893" s="2"/>
    </row>
    <row r="894" spans="17:22">
      <c r="Q894" s="2"/>
      <c r="R894" s="2"/>
      <c r="S894" s="2"/>
      <c r="T894" s="2"/>
      <c r="U894" s="2"/>
      <c r="V894" s="2"/>
    </row>
    <row r="895" spans="17:22">
      <c r="Q895" s="2"/>
      <c r="R895" s="2"/>
      <c r="S895" s="2"/>
      <c r="T895" s="2"/>
      <c r="U895" s="2"/>
      <c r="V895" s="2"/>
    </row>
    <row r="896" spans="17:22">
      <c r="Q896" s="2"/>
      <c r="R896" s="2"/>
      <c r="S896" s="2"/>
      <c r="T896" s="2"/>
      <c r="U896" s="2"/>
      <c r="V896" s="2"/>
    </row>
    <row r="897" spans="17:22">
      <c r="Q897" s="2"/>
      <c r="R897" s="2"/>
      <c r="S897" s="2"/>
      <c r="T897" s="2"/>
      <c r="U897" s="2"/>
      <c r="V897" s="2"/>
    </row>
    <row r="898" spans="17:22">
      <c r="Q898" s="2"/>
      <c r="R898" s="2"/>
      <c r="S898" s="2"/>
      <c r="T898" s="2"/>
      <c r="U898" s="2"/>
      <c r="V898" s="2"/>
    </row>
    <row r="899" spans="17:22">
      <c r="Q899" s="2"/>
      <c r="R899" s="2"/>
      <c r="S899" s="2"/>
      <c r="T899" s="2"/>
      <c r="U899" s="2"/>
      <c r="V899" s="2"/>
    </row>
    <row r="900" spans="17:22">
      <c r="Q900" s="2"/>
      <c r="R900" s="2"/>
      <c r="S900" s="2"/>
      <c r="T900" s="2"/>
      <c r="U900" s="2"/>
      <c r="V900" s="2"/>
    </row>
    <row r="901" spans="17:22">
      <c r="Q901" s="2"/>
      <c r="R901" s="2"/>
      <c r="S901" s="2"/>
      <c r="T901" s="2"/>
      <c r="U901" s="2"/>
      <c r="V901" s="2"/>
    </row>
    <row r="902" spans="17:22">
      <c r="Q902" s="2"/>
      <c r="R902" s="2"/>
      <c r="S902" s="2"/>
      <c r="T902" s="2"/>
      <c r="U902" s="2"/>
      <c r="V902" s="2"/>
    </row>
    <row r="903" spans="17:22">
      <c r="Q903" s="2"/>
      <c r="R903" s="2"/>
      <c r="S903" s="2"/>
      <c r="T903" s="2"/>
      <c r="U903" s="2"/>
      <c r="V903" s="2"/>
    </row>
    <row r="904" spans="17:22">
      <c r="Q904" s="2"/>
      <c r="R904" s="2"/>
      <c r="S904" s="2"/>
      <c r="T904" s="2"/>
      <c r="U904" s="2"/>
      <c r="V904" s="2"/>
    </row>
    <row r="905" spans="17:22">
      <c r="Q905" s="2"/>
      <c r="R905" s="2"/>
      <c r="S905" s="2"/>
      <c r="T905" s="2"/>
      <c r="U905" s="2"/>
      <c r="V905" s="2"/>
    </row>
    <row r="906" spans="17:22">
      <c r="Q906" s="2"/>
      <c r="R906" s="2"/>
      <c r="S906" s="2"/>
      <c r="T906" s="2"/>
      <c r="U906" s="2"/>
      <c r="V906" s="2"/>
    </row>
    <row r="907" spans="17:22">
      <c r="Q907" s="2"/>
      <c r="R907" s="2"/>
      <c r="S907" s="2"/>
      <c r="T907" s="2"/>
      <c r="U907" s="2"/>
      <c r="V907" s="2"/>
    </row>
    <row r="908" spans="17:22">
      <c r="Q908" s="2"/>
      <c r="R908" s="2"/>
      <c r="S908" s="2"/>
      <c r="T908" s="2"/>
      <c r="U908" s="2"/>
      <c r="V908" s="2"/>
    </row>
    <row r="909" spans="17:22">
      <c r="Q909" s="2"/>
      <c r="R909" s="2"/>
      <c r="S909" s="2"/>
      <c r="T909" s="2"/>
      <c r="U909" s="2"/>
      <c r="V909" s="2"/>
    </row>
    <row r="910" spans="17:22">
      <c r="Q910" s="2"/>
      <c r="R910" s="2"/>
      <c r="S910" s="2"/>
      <c r="T910" s="2"/>
      <c r="U910" s="2"/>
      <c r="V910" s="2"/>
    </row>
    <row r="911" spans="17:22">
      <c r="Q911" s="2"/>
      <c r="R911" s="2"/>
      <c r="S911" s="2"/>
      <c r="T911" s="2"/>
      <c r="U911" s="2"/>
      <c r="V911" s="2"/>
    </row>
    <row r="912" spans="17:22">
      <c r="Q912" s="2"/>
      <c r="R912" s="2"/>
      <c r="S912" s="2"/>
      <c r="T912" s="2"/>
      <c r="U912" s="2"/>
      <c r="V912" s="2"/>
    </row>
    <row r="913" spans="17:22">
      <c r="Q913" s="2"/>
      <c r="R913" s="2"/>
      <c r="S913" s="2"/>
      <c r="T913" s="2"/>
      <c r="U913" s="2"/>
      <c r="V913" s="2"/>
    </row>
    <row r="914" spans="17:22">
      <c r="Q914" s="2"/>
      <c r="R914" s="2"/>
      <c r="S914" s="2"/>
      <c r="T914" s="2"/>
      <c r="U914" s="2"/>
      <c r="V914" s="2"/>
    </row>
    <row r="915" spans="17:22">
      <c r="Q915" s="2"/>
      <c r="R915" s="2"/>
      <c r="S915" s="2"/>
      <c r="T915" s="2"/>
      <c r="U915" s="2"/>
      <c r="V915" s="2"/>
    </row>
    <row r="916" spans="17:22">
      <c r="Q916" s="2"/>
      <c r="R916" s="2"/>
      <c r="S916" s="2"/>
      <c r="T916" s="2"/>
      <c r="U916" s="2"/>
      <c r="V916" s="2"/>
    </row>
    <row r="917" spans="17:22">
      <c r="Q917" s="2"/>
      <c r="R917" s="2"/>
      <c r="S917" s="2"/>
      <c r="T917" s="2"/>
      <c r="U917" s="2"/>
      <c r="V917" s="2"/>
    </row>
    <row r="918" spans="17:22">
      <c r="Q918" s="2"/>
      <c r="R918" s="2"/>
      <c r="S918" s="2"/>
      <c r="T918" s="2"/>
      <c r="U918" s="2"/>
      <c r="V918" s="2"/>
    </row>
    <row r="919" spans="17:22">
      <c r="Q919" s="2"/>
      <c r="R919" s="2"/>
      <c r="S919" s="2"/>
      <c r="T919" s="2"/>
      <c r="U919" s="2"/>
      <c r="V919" s="2"/>
    </row>
    <row r="920" spans="17:22">
      <c r="Q920" s="2"/>
      <c r="R920" s="2"/>
      <c r="S920" s="2"/>
      <c r="T920" s="2"/>
      <c r="U920" s="2"/>
      <c r="V920" s="2"/>
    </row>
    <row r="921" spans="17:22">
      <c r="Q921" s="2"/>
      <c r="R921" s="2"/>
      <c r="S921" s="2"/>
      <c r="T921" s="2"/>
      <c r="U921" s="2"/>
      <c r="V921" s="2"/>
    </row>
    <row r="922" spans="17:22">
      <c r="Q922" s="2"/>
      <c r="R922" s="2"/>
      <c r="S922" s="2"/>
      <c r="T922" s="2"/>
      <c r="U922" s="2"/>
      <c r="V922" s="2"/>
    </row>
    <row r="923" spans="17:22">
      <c r="Q923" s="2"/>
      <c r="R923" s="2"/>
      <c r="S923" s="2"/>
      <c r="T923" s="2"/>
      <c r="U923" s="2"/>
      <c r="V923" s="2"/>
    </row>
    <row r="924" spans="17:22">
      <c r="Q924" s="2"/>
      <c r="R924" s="2"/>
      <c r="S924" s="2"/>
      <c r="T924" s="2"/>
      <c r="U924" s="2"/>
      <c r="V924" s="2"/>
    </row>
    <row r="925" spans="17:22">
      <c r="Q925" s="2"/>
      <c r="R925" s="2"/>
      <c r="S925" s="2"/>
      <c r="T925" s="2"/>
      <c r="U925" s="2"/>
      <c r="V925" s="2"/>
    </row>
    <row r="926" spans="17:22">
      <c r="Q926" s="2"/>
      <c r="R926" s="2"/>
      <c r="S926" s="2"/>
      <c r="T926" s="2"/>
      <c r="U926" s="2"/>
      <c r="V926" s="2"/>
    </row>
    <row r="927" spans="17:22">
      <c r="Q927" s="2"/>
      <c r="R927" s="2"/>
      <c r="S927" s="2"/>
      <c r="T927" s="2"/>
      <c r="U927" s="2"/>
      <c r="V927" s="2"/>
    </row>
    <row r="928" spans="17:22">
      <c r="Q928" s="2"/>
      <c r="R928" s="2"/>
      <c r="S928" s="2"/>
      <c r="T928" s="2"/>
      <c r="U928" s="2"/>
      <c r="V928" s="2"/>
    </row>
    <row r="929" spans="17:22">
      <c r="Q929" s="2"/>
      <c r="R929" s="2"/>
      <c r="S929" s="2"/>
      <c r="T929" s="2"/>
      <c r="U929" s="2"/>
      <c r="V929" s="2"/>
    </row>
    <row r="930" spans="17:22">
      <c r="Q930" s="2"/>
      <c r="R930" s="2"/>
      <c r="S930" s="2"/>
      <c r="T930" s="2"/>
      <c r="U930" s="2"/>
      <c r="V930" s="2"/>
    </row>
    <row r="931" spans="17:22">
      <c r="Q931" s="2"/>
      <c r="R931" s="2"/>
      <c r="S931" s="2"/>
      <c r="T931" s="2"/>
      <c r="U931" s="2"/>
      <c r="V931" s="2"/>
    </row>
    <row r="932" spans="17:22">
      <c r="Q932" s="2"/>
      <c r="R932" s="2"/>
      <c r="S932" s="2"/>
      <c r="T932" s="2"/>
      <c r="U932" s="2"/>
      <c r="V932" s="2"/>
    </row>
    <row r="933" spans="17:22">
      <c r="Q933" s="2"/>
      <c r="R933" s="2"/>
      <c r="S933" s="2"/>
      <c r="T933" s="2"/>
      <c r="U933" s="2"/>
      <c r="V933" s="2"/>
    </row>
    <row r="934" spans="17:22">
      <c r="Q934" s="2"/>
      <c r="R934" s="2"/>
      <c r="S934" s="2"/>
      <c r="T934" s="2"/>
      <c r="U934" s="2"/>
      <c r="V934" s="2"/>
    </row>
    <row r="935" spans="17:22">
      <c r="Q935" s="2"/>
      <c r="R935" s="2"/>
      <c r="S935" s="2"/>
      <c r="T935" s="2"/>
      <c r="U935" s="2"/>
      <c r="V935" s="2"/>
    </row>
    <row r="936" spans="17:22">
      <c r="Q936" s="2"/>
      <c r="R936" s="2"/>
      <c r="S936" s="2"/>
      <c r="T936" s="2"/>
      <c r="U936" s="2"/>
      <c r="V936" s="2"/>
    </row>
    <row r="937" spans="17:22">
      <c r="Q937" s="2"/>
      <c r="R937" s="2"/>
      <c r="S937" s="2"/>
      <c r="T937" s="2"/>
      <c r="U937" s="2"/>
      <c r="V937" s="2"/>
    </row>
    <row r="938" spans="17:22">
      <c r="Q938" s="2"/>
      <c r="R938" s="2"/>
      <c r="S938" s="2"/>
      <c r="T938" s="2"/>
      <c r="U938" s="2"/>
      <c r="V938" s="2"/>
    </row>
    <row r="939" spans="17:22">
      <c r="Q939" s="2"/>
      <c r="R939" s="2"/>
      <c r="S939" s="2"/>
      <c r="T939" s="2"/>
      <c r="U939" s="2"/>
      <c r="V939" s="2"/>
    </row>
    <row r="940" spans="17:22">
      <c r="Q940" s="2"/>
      <c r="R940" s="2"/>
      <c r="S940" s="2"/>
      <c r="T940" s="2"/>
      <c r="U940" s="2"/>
      <c r="V940" s="2"/>
    </row>
    <row r="941" spans="17:22">
      <c r="Q941" s="2"/>
      <c r="R941" s="2"/>
      <c r="S941" s="2"/>
      <c r="T941" s="2"/>
      <c r="U941" s="2"/>
      <c r="V941" s="2"/>
    </row>
    <row r="942" spans="17:22">
      <c r="Q942" s="2"/>
      <c r="R942" s="2"/>
      <c r="S942" s="2"/>
      <c r="T942" s="2"/>
      <c r="U942" s="2"/>
      <c r="V942" s="2"/>
    </row>
    <row r="943" spans="17:22">
      <c r="Q943" s="2"/>
      <c r="R943" s="2"/>
      <c r="S943" s="2"/>
      <c r="T943" s="2"/>
      <c r="U943" s="2"/>
      <c r="V943" s="2"/>
    </row>
    <row r="944" spans="17:22">
      <c r="Q944" s="2"/>
      <c r="R944" s="2"/>
      <c r="S944" s="2"/>
      <c r="T944" s="2"/>
      <c r="U944" s="2"/>
      <c r="V944" s="2"/>
    </row>
    <row r="945" spans="17:22">
      <c r="Q945" s="2"/>
      <c r="R945" s="2"/>
      <c r="S945" s="2"/>
      <c r="T945" s="2"/>
      <c r="U945" s="2"/>
      <c r="V945" s="2"/>
    </row>
    <row r="946" spans="17:22">
      <c r="Q946" s="2"/>
      <c r="R946" s="2"/>
      <c r="S946" s="2"/>
      <c r="T946" s="2"/>
      <c r="U946" s="2"/>
      <c r="V946" s="2"/>
    </row>
    <row r="947" spans="17:22">
      <c r="Q947" s="2"/>
      <c r="R947" s="2"/>
      <c r="S947" s="2"/>
      <c r="T947" s="2"/>
      <c r="U947" s="2"/>
      <c r="V947" s="2"/>
    </row>
    <row r="948" spans="17:22">
      <c r="Q948" s="2"/>
      <c r="R948" s="2"/>
      <c r="S948" s="2"/>
      <c r="T948" s="2"/>
      <c r="U948" s="2"/>
      <c r="V948" s="2"/>
    </row>
    <row r="949" spans="17:22">
      <c r="Q949" s="2"/>
      <c r="R949" s="2"/>
      <c r="S949" s="2"/>
      <c r="T949" s="2"/>
      <c r="U949" s="2"/>
      <c r="V949" s="2"/>
    </row>
    <row r="950" spans="17:22">
      <c r="Q950" s="2"/>
      <c r="R950" s="2"/>
      <c r="S950" s="2"/>
      <c r="T950" s="2"/>
      <c r="U950" s="2"/>
      <c r="V950" s="2"/>
    </row>
    <row r="951" spans="17:22">
      <c r="Q951" s="2"/>
      <c r="R951" s="2"/>
      <c r="S951" s="2"/>
      <c r="T951" s="2"/>
      <c r="U951" s="2"/>
      <c r="V951" s="2"/>
    </row>
    <row r="952" spans="17:22">
      <c r="Q952" s="2"/>
      <c r="R952" s="2"/>
      <c r="S952" s="2"/>
      <c r="T952" s="2"/>
      <c r="U952" s="2"/>
      <c r="V952" s="2"/>
    </row>
    <row r="953" spans="17:22">
      <c r="Q953" s="2"/>
      <c r="R953" s="2"/>
      <c r="S953" s="2"/>
      <c r="T953" s="2"/>
      <c r="U953" s="2"/>
      <c r="V953" s="2"/>
    </row>
    <row r="954" spans="17:22">
      <c r="Q954" s="2"/>
      <c r="R954" s="2"/>
      <c r="S954" s="2"/>
      <c r="T954" s="2"/>
      <c r="U954" s="2"/>
      <c r="V954" s="2"/>
    </row>
    <row r="955" spans="17:22">
      <c r="Q955" s="2"/>
      <c r="R955" s="2"/>
      <c r="S955" s="2"/>
      <c r="T955" s="2"/>
      <c r="U955" s="2"/>
      <c r="V955" s="2"/>
    </row>
    <row r="956" spans="17:22">
      <c r="Q956" s="2"/>
      <c r="R956" s="2"/>
      <c r="S956" s="2"/>
      <c r="T956" s="2"/>
      <c r="U956" s="2"/>
      <c r="V956" s="2"/>
    </row>
    <row r="957" spans="17:22">
      <c r="Q957" s="2"/>
      <c r="R957" s="2"/>
      <c r="S957" s="2"/>
      <c r="T957" s="2"/>
      <c r="U957" s="2"/>
      <c r="V957" s="2"/>
    </row>
    <row r="958" spans="17:22">
      <c r="Q958" s="2"/>
      <c r="R958" s="2"/>
      <c r="S958" s="2"/>
      <c r="T958" s="2"/>
      <c r="U958" s="2"/>
      <c r="V958" s="2"/>
    </row>
    <row r="959" spans="17:22">
      <c r="Q959" s="2"/>
      <c r="R959" s="2"/>
      <c r="S959" s="2"/>
      <c r="T959" s="2"/>
      <c r="U959" s="2"/>
      <c r="V959" s="2"/>
    </row>
    <row r="960" spans="17:22">
      <c r="Q960" s="2"/>
      <c r="R960" s="2"/>
      <c r="S960" s="2"/>
      <c r="T960" s="2"/>
      <c r="U960" s="2"/>
      <c r="V960" s="2"/>
    </row>
    <row r="961" spans="17:22">
      <c r="Q961" s="2"/>
      <c r="R961" s="2"/>
      <c r="S961" s="2"/>
      <c r="T961" s="2"/>
      <c r="U961" s="2"/>
      <c r="V961" s="2"/>
    </row>
    <row r="962" spans="17:22">
      <c r="Q962" s="2"/>
      <c r="R962" s="2"/>
      <c r="S962" s="2"/>
      <c r="T962" s="2"/>
      <c r="U962" s="2"/>
      <c r="V962" s="2"/>
    </row>
    <row r="963" spans="17:22">
      <c r="Q963" s="2"/>
      <c r="R963" s="2"/>
      <c r="S963" s="2"/>
      <c r="T963" s="2"/>
      <c r="U963" s="2"/>
      <c r="V963" s="2"/>
    </row>
    <row r="964" spans="17:22">
      <c r="Q964" s="2"/>
      <c r="R964" s="2"/>
      <c r="S964" s="2"/>
      <c r="T964" s="2"/>
      <c r="U964" s="2"/>
      <c r="V964" s="2"/>
    </row>
    <row r="965" spans="17:22">
      <c r="Q965" s="2"/>
      <c r="R965" s="2"/>
      <c r="S965" s="2"/>
      <c r="T965" s="2"/>
      <c r="U965" s="2"/>
      <c r="V965" s="2"/>
    </row>
    <row r="966" spans="17:22">
      <c r="Q966" s="2"/>
      <c r="R966" s="2"/>
      <c r="S966" s="2"/>
      <c r="T966" s="2"/>
      <c r="U966" s="2"/>
      <c r="V966" s="2"/>
    </row>
    <row r="967" spans="17:22">
      <c r="Q967" s="2"/>
      <c r="R967" s="2"/>
      <c r="S967" s="2"/>
      <c r="T967" s="2"/>
      <c r="U967" s="2"/>
      <c r="V967" s="2"/>
    </row>
    <row r="968" spans="17:22">
      <c r="Q968" s="2"/>
      <c r="R968" s="2"/>
      <c r="S968" s="2"/>
      <c r="T968" s="2"/>
      <c r="U968" s="2"/>
      <c r="V968" s="2"/>
    </row>
    <row r="969" spans="17:22">
      <c r="Q969" s="2"/>
      <c r="R969" s="2"/>
      <c r="S969" s="2"/>
      <c r="T969" s="2"/>
      <c r="U969" s="2"/>
      <c r="V969" s="2"/>
    </row>
    <row r="970" spans="17:22">
      <c r="Q970" s="2"/>
      <c r="R970" s="2"/>
      <c r="S970" s="2"/>
      <c r="T970" s="2"/>
      <c r="U970" s="2"/>
      <c r="V970" s="2"/>
    </row>
    <row r="971" spans="17:22">
      <c r="Q971" s="2"/>
      <c r="R971" s="2"/>
      <c r="S971" s="2"/>
      <c r="T971" s="2"/>
      <c r="U971" s="2"/>
      <c r="V971" s="2"/>
    </row>
    <row r="972" spans="17:22">
      <c r="Q972" s="2"/>
      <c r="R972" s="2"/>
      <c r="S972" s="2"/>
      <c r="T972" s="2"/>
      <c r="U972" s="2"/>
      <c r="V972" s="2"/>
    </row>
    <row r="973" spans="17:22">
      <c r="Q973" s="2"/>
      <c r="R973" s="2"/>
      <c r="S973" s="2"/>
      <c r="T973" s="2"/>
      <c r="U973" s="2"/>
      <c r="V973" s="2"/>
    </row>
    <row r="974" spans="17:22">
      <c r="Q974" s="2"/>
      <c r="R974" s="2"/>
      <c r="S974" s="2"/>
      <c r="T974" s="2"/>
      <c r="U974" s="2"/>
      <c r="V974" s="2"/>
    </row>
    <row r="975" spans="17:22">
      <c r="Q975" s="2"/>
      <c r="R975" s="2"/>
      <c r="S975" s="2"/>
      <c r="T975" s="2"/>
      <c r="U975" s="2"/>
      <c r="V975" s="2"/>
    </row>
    <row r="976" spans="17:22">
      <c r="Q976" s="2"/>
      <c r="R976" s="2"/>
      <c r="S976" s="2"/>
      <c r="T976" s="2"/>
      <c r="U976" s="2"/>
      <c r="V976" s="2"/>
    </row>
    <row r="977" spans="17:22">
      <c r="Q977" s="2"/>
      <c r="R977" s="2"/>
      <c r="S977" s="2"/>
      <c r="T977" s="2"/>
      <c r="U977" s="2"/>
      <c r="V977" s="2"/>
    </row>
    <row r="978" spans="17:22">
      <c r="Q978" s="2"/>
      <c r="R978" s="2"/>
      <c r="S978" s="2"/>
      <c r="T978" s="2"/>
      <c r="U978" s="2"/>
      <c r="V978" s="2"/>
    </row>
    <row r="979" spans="17:22">
      <c r="Q979" s="2"/>
      <c r="R979" s="2"/>
      <c r="S979" s="2"/>
      <c r="T979" s="2"/>
      <c r="U979" s="2"/>
      <c r="V979" s="2"/>
    </row>
    <row r="980" spans="17:22">
      <c r="Q980" s="2"/>
      <c r="R980" s="2"/>
      <c r="S980" s="2"/>
      <c r="T980" s="2"/>
      <c r="U980" s="2"/>
      <c r="V980" s="2"/>
    </row>
    <row r="981" spans="17:22">
      <c r="Q981" s="2"/>
      <c r="R981" s="2"/>
      <c r="S981" s="2"/>
      <c r="T981" s="2"/>
      <c r="U981" s="2"/>
      <c r="V981" s="2"/>
    </row>
    <row r="982" spans="17:22">
      <c r="Q982" s="2"/>
      <c r="R982" s="2"/>
      <c r="S982" s="2"/>
      <c r="T982" s="2"/>
      <c r="U982" s="2"/>
      <c r="V982" s="2"/>
    </row>
    <row r="983" spans="17:22">
      <c r="Q983" s="2"/>
      <c r="R983" s="2"/>
      <c r="S983" s="2"/>
      <c r="T983" s="2"/>
      <c r="U983" s="2"/>
      <c r="V983" s="2"/>
    </row>
    <row r="984" spans="17:22">
      <c r="Q984" s="2"/>
      <c r="R984" s="2"/>
      <c r="S984" s="2"/>
      <c r="T984" s="2"/>
      <c r="U984" s="2"/>
      <c r="V984" s="2"/>
    </row>
    <row r="985" spans="17:22">
      <c r="Q985" s="2"/>
      <c r="R985" s="2"/>
      <c r="S985" s="2"/>
      <c r="T985" s="2"/>
      <c r="U985" s="2"/>
      <c r="V985" s="2"/>
    </row>
    <row r="986" spans="17:22">
      <c r="Q986" s="2"/>
      <c r="R986" s="2"/>
      <c r="S986" s="2"/>
      <c r="T986" s="2"/>
      <c r="U986" s="2"/>
      <c r="V986" s="2"/>
    </row>
    <row r="987" spans="17:22">
      <c r="Q987" s="2"/>
      <c r="R987" s="2"/>
      <c r="S987" s="2"/>
      <c r="T987" s="2"/>
      <c r="U987" s="2"/>
      <c r="V987" s="2"/>
    </row>
    <row r="988" spans="17:22">
      <c r="Q988" s="2"/>
      <c r="R988" s="2"/>
      <c r="S988" s="2"/>
      <c r="T988" s="2"/>
      <c r="U988" s="2"/>
      <c r="V988" s="2"/>
    </row>
    <row r="989" spans="17:22">
      <c r="Q989" s="2"/>
      <c r="R989" s="2"/>
      <c r="S989" s="2"/>
      <c r="T989" s="2"/>
      <c r="U989" s="2"/>
      <c r="V989" s="2"/>
    </row>
    <row r="990" spans="17:22">
      <c r="Q990" s="2"/>
      <c r="R990" s="2"/>
      <c r="S990" s="2"/>
      <c r="T990" s="2"/>
      <c r="U990" s="2"/>
      <c r="V990" s="2"/>
    </row>
    <row r="991" spans="17:22">
      <c r="Q991" s="2"/>
      <c r="R991" s="2"/>
      <c r="S991" s="2"/>
      <c r="T991" s="2"/>
      <c r="U991" s="2"/>
      <c r="V991" s="2"/>
    </row>
    <row r="992" spans="17:22">
      <c r="Q992" s="2"/>
      <c r="R992" s="2"/>
      <c r="S992" s="2"/>
      <c r="T992" s="2"/>
      <c r="U992" s="2"/>
      <c r="V992" s="2"/>
    </row>
    <row r="993" spans="17:22">
      <c r="Q993" s="2"/>
      <c r="R993" s="2"/>
      <c r="S993" s="2"/>
      <c r="T993" s="2"/>
      <c r="U993" s="2"/>
      <c r="V993" s="2"/>
    </row>
    <row r="994" spans="17:22">
      <c r="Q994" s="2"/>
      <c r="R994" s="2"/>
      <c r="S994" s="2"/>
      <c r="T994" s="2"/>
      <c r="U994" s="2"/>
      <c r="V994" s="2"/>
    </row>
    <row r="995" spans="17:22">
      <c r="Q995" s="2"/>
      <c r="R995" s="2"/>
      <c r="S995" s="2"/>
      <c r="T995" s="2"/>
      <c r="U995" s="2"/>
      <c r="V995" s="2"/>
    </row>
    <row r="996" spans="17:22">
      <c r="Q996" s="2"/>
      <c r="R996" s="2"/>
      <c r="S996" s="2"/>
      <c r="T996" s="2"/>
      <c r="U996" s="2"/>
      <c r="V996" s="2"/>
    </row>
    <row r="997" spans="17:22">
      <c r="Q997" s="2"/>
      <c r="R997" s="2"/>
      <c r="S997" s="2"/>
      <c r="T997" s="2"/>
      <c r="U997" s="2"/>
      <c r="V997" s="2"/>
    </row>
    <row r="998" spans="17:22">
      <c r="Q998" s="2"/>
      <c r="R998" s="2"/>
      <c r="S998" s="2"/>
      <c r="T998" s="2"/>
      <c r="U998" s="2"/>
      <c r="V998" s="2"/>
    </row>
    <row r="999" spans="17:22">
      <c r="Q999" s="2"/>
      <c r="R999" s="2"/>
      <c r="S999" s="2"/>
      <c r="T999" s="2"/>
      <c r="U999" s="2"/>
      <c r="V999" s="2"/>
    </row>
    <row r="1000" spans="17:22">
      <c r="Q1000" s="2"/>
      <c r="R1000" s="2"/>
      <c r="S1000" s="2"/>
      <c r="T1000" s="2"/>
      <c r="U1000" s="2"/>
      <c r="V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99"/>
  <sheetViews>
    <sheetView tabSelected="1" topLeftCell="A35" workbookViewId="0">
      <selection activeCell="G41" sqref="G41"/>
    </sheetView>
  </sheetViews>
  <sheetFormatPr defaultColWidth="12.5703125" defaultRowHeight="15.75" customHeight="1"/>
  <cols>
    <col min="1" max="1" width="17.42578125" customWidth="1"/>
    <col min="2" max="2" width="18.140625" customWidth="1"/>
    <col min="3" max="3" width="16.5703125" customWidth="1"/>
    <col min="4" max="4" width="22.140625" customWidth="1"/>
    <col min="5" max="5" width="31.28515625" customWidth="1"/>
    <col min="6" max="6" width="24.42578125" customWidth="1"/>
    <col min="7" max="7" width="19.42578125" customWidth="1"/>
  </cols>
  <sheetData>
    <row r="1" spans="1:5" ht="15.75" customHeight="1">
      <c r="A1" s="6" t="s">
        <v>242</v>
      </c>
      <c r="B1" s="7"/>
      <c r="C1" s="7"/>
    </row>
    <row r="2" spans="1:5" ht="15.75" customHeight="1">
      <c r="A2" s="1" t="s">
        <v>243</v>
      </c>
      <c r="B2" s="1" t="s">
        <v>244</v>
      </c>
      <c r="C2" s="1" t="s">
        <v>245</v>
      </c>
      <c r="D2" s="1" t="s">
        <v>246</v>
      </c>
      <c r="E2" s="1" t="s">
        <v>247</v>
      </c>
    </row>
    <row r="3" spans="1:5" ht="12.75">
      <c r="A3" s="1" t="s">
        <v>248</v>
      </c>
    </row>
    <row r="4" spans="1:5">
      <c r="A4" s="1">
        <v>7821000000</v>
      </c>
      <c r="B4" s="1">
        <f>SUM('Estimates-on-the-use-of-water-('!C:C)*1000</f>
        <v>7786695107.7512302</v>
      </c>
      <c r="C4" s="1">
        <f>SUM('Estimates-on-the-use-of-water-('!R:R)*1000</f>
        <v>4375308462.5498886</v>
      </c>
      <c r="D4" s="1">
        <f t="shared" ref="D4:E4" si="0">(55*A4)/100</f>
        <v>4301550000</v>
      </c>
      <c r="E4" s="1">
        <f t="shared" si="0"/>
        <v>4282682309.2631769</v>
      </c>
    </row>
    <row r="6" spans="1:5">
      <c r="A6" s="8" t="s">
        <v>249</v>
      </c>
      <c r="B6" s="7"/>
      <c r="C6" s="8" t="s">
        <v>250</v>
      </c>
      <c r="D6" s="7"/>
    </row>
    <row r="7" spans="1:5">
      <c r="A7" s="1">
        <f t="array" ref="A7">ABS((A4-B4)*100/(A4+B4)/2)</f>
        <v>0.10989736797117777</v>
      </c>
      <c r="C7" s="3">
        <f t="array" ref="C7">ABS((D4-C4)*100/(D4+C4)/2)</f>
        <v>0.42502976663867947</v>
      </c>
    </row>
    <row r="16" spans="1:5" ht="15.75" customHeight="1">
      <c r="A16" s="9" t="s">
        <v>251</v>
      </c>
      <c r="B16" s="7"/>
      <c r="C16" s="7"/>
      <c r="D16" s="4"/>
    </row>
    <row r="18" spans="1:13">
      <c r="B18" s="2" t="s">
        <v>21</v>
      </c>
      <c r="C18" s="1" t="s">
        <v>5</v>
      </c>
      <c r="D18" s="1" t="s">
        <v>6</v>
      </c>
      <c r="E18" s="1" t="s">
        <v>7</v>
      </c>
      <c r="F18" s="1" t="s">
        <v>252</v>
      </c>
      <c r="G18" s="1" t="s">
        <v>253</v>
      </c>
      <c r="H18" s="1" t="s">
        <v>254</v>
      </c>
      <c r="I18" s="1" t="s">
        <v>255</v>
      </c>
      <c r="J18" s="1" t="s">
        <v>256</v>
      </c>
      <c r="K18" s="1" t="s">
        <v>257</v>
      </c>
      <c r="L18" s="1" t="s">
        <v>258</v>
      </c>
      <c r="M18" s="1" t="s">
        <v>259</v>
      </c>
    </row>
    <row r="19" spans="1:13">
      <c r="A19" s="1" t="s">
        <v>260</v>
      </c>
      <c r="B19" s="1">
        <f>MAX('Estimates-on-the-use-of-water-('!V2:V214)</f>
        <v>100</v>
      </c>
      <c r="C19" s="1">
        <f>MAX('Estimates-on-the-use-of-water-('!F2:F214)</f>
        <v>37.426962869999997</v>
      </c>
      <c r="D19" s="1">
        <f>MAX('Estimates-on-the-use-of-water-('!G2:G214)</f>
        <v>33.53911377</v>
      </c>
      <c r="E19" s="1">
        <f>MAX('Estimates-on-the-use-of-water-('!H2:H214)</f>
        <v>30.369793080000001</v>
      </c>
      <c r="F19" s="1">
        <f>MAX('Estimates-on-the-use-of-water-('!I2:I214)</f>
        <v>100</v>
      </c>
      <c r="G19" s="1">
        <f>MAX('Estimates-on-the-use-of-water-('!J2:J214)</f>
        <v>42.164380680000001</v>
      </c>
      <c r="H19" s="1">
        <f>MAX('Estimates-on-the-use-of-water-('!K2:K214)</f>
        <v>51.215981669999998</v>
      </c>
      <c r="I19" s="1">
        <f>MAX('Estimates-on-the-use-of-water-('!L2:L214)</f>
        <v>40.518132420000001</v>
      </c>
      <c r="J19" s="1">
        <f>MAX('Estimates-on-the-use-of-water-('!M2:M214)</f>
        <v>100</v>
      </c>
      <c r="K19" s="1">
        <f>MAX('Estimates-on-the-use-of-water-('!N2:N214)</f>
        <v>34.279780090000003</v>
      </c>
      <c r="L19" s="1">
        <f>MAX('Estimates-on-the-use-of-water-('!O2:O214)</f>
        <v>19.835806810000001</v>
      </c>
      <c r="M19" s="1">
        <f>MAX('Estimates-on-the-use-of-water-('!P2:P214)</f>
        <v>6.3621605319999999</v>
      </c>
    </row>
    <row r="20" spans="1:13">
      <c r="A20" s="1" t="s">
        <v>261</v>
      </c>
      <c r="B20" s="1">
        <f>MIN('Estimates-on-the-use-of-water-('!V2:V214)</f>
        <v>37.202399999999997</v>
      </c>
      <c r="C20" s="1">
        <f>MIN('Estimates-on-the-use-of-water-('!F2:F214)</f>
        <v>0</v>
      </c>
      <c r="D20" s="1">
        <f>MIN('Estimates-on-the-use-of-water-('!G2:G214)</f>
        <v>0</v>
      </c>
      <c r="E20" s="1">
        <f>MIN('Estimates-on-the-use-of-water-('!H2:H214)</f>
        <v>0</v>
      </c>
      <c r="F20" s="1">
        <f>MIN('Estimates-on-the-use-of-water-('!I2:I214)</f>
        <v>21.98279234</v>
      </c>
      <c r="G20" s="1">
        <f>MIN('Estimates-on-the-use-of-water-('!J2:J214)</f>
        <v>0</v>
      </c>
      <c r="H20" s="1">
        <f>MIN('Estimates-on-the-use-of-water-('!K2:K214)</f>
        <v>0</v>
      </c>
      <c r="I20" s="1">
        <f>MIN('Estimates-on-the-use-of-water-('!L2:L214)</f>
        <v>0</v>
      </c>
      <c r="J20" s="1">
        <f>MIN('Estimates-on-the-use-of-water-('!M2:M214)</f>
        <v>49.661664950000002</v>
      </c>
      <c r="K20" s="1">
        <f>MIN('Estimates-on-the-use-of-water-('!N2:N214)</f>
        <v>0</v>
      </c>
      <c r="L20" s="1">
        <f>MIN('Estimates-on-the-use-of-water-('!O2:O214)</f>
        <v>0</v>
      </c>
      <c r="M20" s="1">
        <f>MIN('Estimates-on-the-use-of-water-('!P2:P214)</f>
        <v>0</v>
      </c>
    </row>
    <row r="21" spans="1:13">
      <c r="A21" s="1" t="s">
        <v>262</v>
      </c>
      <c r="B21" s="1">
        <f>AVERAGE('Estimates-on-the-use-of-water-('!V2:V214)</f>
        <v>89.864782701421802</v>
      </c>
      <c r="C21" s="1">
        <f>AVERAGE('Estimates-on-the-use-of-water-('!F2:F214)</f>
        <v>3.8652653448826966</v>
      </c>
      <c r="D21" s="1">
        <f>AVERAGE('Estimates-on-the-use-of-water-('!G2:G214)</f>
        <v>4.4180106537201356</v>
      </c>
      <c r="E21" s="1">
        <f>AVERAGE('Estimates-on-the-use-of-water-('!H2:H214)</f>
        <v>1.9154885837974702</v>
      </c>
      <c r="F21" s="1">
        <f>AVERAGE('Estimates-on-the-use-of-water-('!I2:I214)</f>
        <v>81.335918026097559</v>
      </c>
      <c r="G21" s="1">
        <f>AVERAGE('Estimates-on-the-use-of-water-('!J2:J214)</f>
        <v>5.8365625479550118</v>
      </c>
      <c r="H21" s="1">
        <f>AVERAGE('Estimates-on-the-use-of-water-('!K2:K214)</f>
        <v>8.7322614844439066</v>
      </c>
      <c r="I21" s="1">
        <f>AVERAGE('Estimates-on-the-use-of-water-('!L2:L214)</f>
        <v>4.2240396376764142</v>
      </c>
      <c r="J21" s="1">
        <f>AVERAGE('Estimates-on-the-use-of-water-('!M2:M214)</f>
        <v>94.689839747999997</v>
      </c>
      <c r="K21" s="1">
        <f>AVERAGE('Estimates-on-the-use-of-water-('!N2:N214)</f>
        <v>3.281838653755258</v>
      </c>
      <c r="L21" s="1">
        <f>AVERAGE('Estimates-on-the-use-of-water-('!O2:O214)</f>
        <v>1.7187852095175633</v>
      </c>
      <c r="M21" s="1">
        <f>AVERAGE('Estimates-on-the-use-of-water-('!P2:P214)</f>
        <v>0.31311484427656072</v>
      </c>
    </row>
    <row r="22" spans="1:13" ht="12.75">
      <c r="A22" s="1" t="s">
        <v>263</v>
      </c>
      <c r="B22" s="1">
        <f>MEDIAN('Estimates-on-the-use-of-water-('!V2:V214)</f>
        <v>97.348140000000001</v>
      </c>
      <c r="C22" s="1">
        <f>MEDIAN('Estimates-on-the-use-of-water-('!F2:F214)</f>
        <v>0.4707829181</v>
      </c>
      <c r="D22" s="1">
        <f>MEDIAN('Estimates-on-the-use-of-water-('!G2:G214)</f>
        <v>0.8536474704</v>
      </c>
      <c r="E22" s="1">
        <f>MEDIAN('Estimates-on-the-use-of-water-('!H2:H214)</f>
        <v>0</v>
      </c>
      <c r="F22" s="1">
        <f>MEDIAN('Estimates-on-the-use-of-water-('!I2:I214)</f>
        <v>90.731616825000003</v>
      </c>
      <c r="G22" s="1">
        <f>MEDIAN('Estimates-on-the-use-of-water-('!J2:J214)</f>
        <v>1.8123308345</v>
      </c>
      <c r="H22" s="1">
        <f>MEDIAN('Estimates-on-the-use-of-water-('!K2:K214)</f>
        <v>3.2297497130000004</v>
      </c>
      <c r="I22" s="1">
        <f>MEDIAN('Estimates-on-the-use-of-water-('!L2:L214)</f>
        <v>0.21968973750000001</v>
      </c>
      <c r="J22" s="1">
        <f>MEDIAN('Estimates-on-the-use-of-water-('!M2:M214)</f>
        <v>98.106628490000006</v>
      </c>
      <c r="K22" s="1">
        <f>MEDIAN('Estimates-on-the-use-of-water-('!N2:N214)</f>
        <v>0.5</v>
      </c>
      <c r="L22" s="1">
        <f>MEDIAN('Estimates-on-the-use-of-water-('!O2:O214)</f>
        <v>0.34987400289999998</v>
      </c>
      <c r="M22" s="1">
        <f>MEDIAN('Estimates-on-the-use-of-water-('!P2:P214)</f>
        <v>0</v>
      </c>
    </row>
    <row r="23" spans="1:13" ht="12.75">
      <c r="A23" s="1" t="s">
        <v>264</v>
      </c>
      <c r="B23" s="1">
        <f>MODE('Estimates-on-the-use-of-water-('!V2:V214)</f>
        <v>100</v>
      </c>
      <c r="C23" s="1">
        <f>MODE('Estimates-on-the-use-of-water-('!F2:F214)</f>
        <v>0</v>
      </c>
      <c r="D23" s="1">
        <f>MODE('Estimates-on-the-use-of-water-('!G2:G214)</f>
        <v>0</v>
      </c>
      <c r="E23" s="1">
        <f>MODE('Estimates-on-the-use-of-water-('!H2:H214)</f>
        <v>0</v>
      </c>
      <c r="F23" s="1">
        <f>MODE('Estimates-on-the-use-of-water-('!I2:I214)</f>
        <v>100</v>
      </c>
      <c r="G23" s="1">
        <f>MODE('Estimates-on-the-use-of-water-('!J2:J214)</f>
        <v>0</v>
      </c>
      <c r="H23" s="1">
        <f>MODE('Estimates-on-the-use-of-water-('!K2:K214)</f>
        <v>0</v>
      </c>
      <c r="I23" s="1">
        <f>MODE('Estimates-on-the-use-of-water-('!L2:L214)</f>
        <v>0</v>
      </c>
      <c r="J23" s="1">
        <f>MODE('Estimates-on-the-use-of-water-('!M2:M214)</f>
        <v>100</v>
      </c>
      <c r="K23" s="1">
        <f>MODE('Estimates-on-the-use-of-water-('!N2:N214)</f>
        <v>0</v>
      </c>
      <c r="L23" s="1">
        <f>MODE('Estimates-on-the-use-of-water-('!O2:O214)</f>
        <v>0</v>
      </c>
      <c r="M23" s="1">
        <f>MODE('Estimates-on-the-use-of-water-('!P2:P214)</f>
        <v>0</v>
      </c>
    </row>
    <row r="24" spans="1:13" ht="12.75">
      <c r="A24" s="1" t="s">
        <v>265</v>
      </c>
      <c r="B24" s="1">
        <f>STDEV('Estimates-on-the-use-of-water-('!V2:V214)</f>
        <v>15.087426980608059</v>
      </c>
      <c r="C24" s="1">
        <f>STDEV('Estimates-on-the-use-of-water-('!F2:F214)</f>
        <v>6.9608466330412169</v>
      </c>
      <c r="D24" s="1">
        <f>STDEV('Estimates-on-the-use-of-water-('!G2:G214)</f>
        <v>7.1744770361842614</v>
      </c>
      <c r="E24" s="1">
        <f>STDEV('Estimates-on-the-use-of-water-('!H2:H214)</f>
        <v>3.9239739866849077</v>
      </c>
      <c r="F24" s="1">
        <f>STDEV('Estimates-on-the-use-of-water-('!I2:I214)</f>
        <v>21.506637412794838</v>
      </c>
      <c r="G24" s="1">
        <f>STDEV('Estimates-on-the-use-of-water-('!J2:J214)</f>
        <v>8.704765846439118</v>
      </c>
      <c r="H24" s="1">
        <f>STDEV('Estimates-on-the-use-of-water-('!K2:K214)</f>
        <v>11.828494341592375</v>
      </c>
      <c r="I24" s="1">
        <f>STDEV('Estimates-on-the-use-of-water-('!L2:L214)</f>
        <v>6.8479513949824797</v>
      </c>
      <c r="J24" s="1">
        <f>STDEV('Estimates-on-the-use-of-water-('!M2:M214)</f>
        <v>8.0388616104158466</v>
      </c>
      <c r="K24" s="1">
        <f>STDEV('Estimates-on-the-use-of-water-('!N2:N214)</f>
        <v>5.6350670497119673</v>
      </c>
      <c r="L24" s="1">
        <f>STDEV('Estimates-on-the-use-of-water-('!O2:O214)</f>
        <v>3.2345703199817875</v>
      </c>
      <c r="M24" s="1">
        <f>STDEV('Estimates-on-the-use-of-water-('!P2:P214)</f>
        <v>0.86963164262673409</v>
      </c>
    </row>
    <row r="25" spans="1:13" ht="12.75">
      <c r="A25" s="1" t="s">
        <v>266</v>
      </c>
      <c r="B25" s="1">
        <f>QUARTILE('Estimates-on-the-use-of-water-('!V2:V214,3)</f>
        <v>99.887524999999997</v>
      </c>
      <c r="C25" s="1">
        <f>QUARTILE('Estimates-on-the-use-of-water-('!F2:F214,3)</f>
        <v>4.8512191565</v>
      </c>
      <c r="D25" s="1">
        <f>QUARTILE('Estimates-on-the-use-of-water-('!G2:G214,3)</f>
        <v>5.2793099219999995</v>
      </c>
      <c r="E25" s="1">
        <f>QUARTILE('Estimates-on-the-use-of-water-('!H2:H214,3)</f>
        <v>1.87830199325</v>
      </c>
      <c r="F25" s="1">
        <f>QUARTILE('Estimates-on-the-use-of-water-('!I2:I214,3)</f>
        <v>99.119242487500003</v>
      </c>
      <c r="G25" s="1">
        <f>QUARTILE('Estimates-on-the-use-of-water-('!J2:J214,3)</f>
        <v>8.5531751254999993</v>
      </c>
      <c r="H25" s="1">
        <f>QUARTILE('Estimates-on-the-use-of-water-('!K2:K214,3)</f>
        <v>13.2663392975</v>
      </c>
      <c r="I25" s="1">
        <f>QUARTILE('Estimates-on-the-use-of-water-('!L2:L214,3)</f>
        <v>6.157471481</v>
      </c>
      <c r="J25" s="1">
        <f>QUARTILE('Estimates-on-the-use-of-water-('!M2:M214,3)</f>
        <v>99.949418030000004</v>
      </c>
      <c r="K25" s="1">
        <f>QUARTILE('Estimates-on-the-use-of-water-('!N2:N214,3)</f>
        <v>3.9663471834999999</v>
      </c>
      <c r="L25" s="1">
        <f>QUARTILE('Estimates-on-the-use-of-water-('!O2:O214,3)</f>
        <v>2.0590013014999999</v>
      </c>
      <c r="M25" s="1">
        <f>QUARTILE('Estimates-on-the-use-of-water-('!P2:P214,3)</f>
        <v>0.15970568490000001</v>
      </c>
    </row>
    <row r="26" spans="1:13" ht="12.75">
      <c r="A26" s="1" t="s">
        <v>267</v>
      </c>
      <c r="B26" s="1">
        <f>QUARTILE('Estimates-on-the-use-of-water-('!V2:V214,1)</f>
        <v>85.643315000000001</v>
      </c>
      <c r="C26" s="1">
        <f>QUARTILE('Estimates-on-the-use-of-water-('!F2:F214,1)</f>
        <v>0</v>
      </c>
      <c r="D26" s="1">
        <f>QUARTILE('Estimates-on-the-use-of-water-('!G2:G214,1)</f>
        <v>3.3906222644999998E-2</v>
      </c>
      <c r="E26" s="1">
        <f>QUARTILE('Estimates-on-the-use-of-water-('!H2:H214,1)</f>
        <v>0</v>
      </c>
      <c r="F26" s="1">
        <f>QUARTILE('Estimates-on-the-use-of-water-('!I2:I214,1)</f>
        <v>64.825421094999996</v>
      </c>
      <c r="G26" s="1">
        <f>QUARTILE('Estimates-on-the-use-of-water-('!J2:J214,1)</f>
        <v>0</v>
      </c>
      <c r="H26" s="1">
        <f>QUARTILE('Estimates-on-the-use-of-water-('!K2:K214,1)</f>
        <v>0.15841091692500001</v>
      </c>
      <c r="I26" s="1">
        <f>QUARTILE('Estimates-on-the-use-of-water-('!L2:L214,1)</f>
        <v>0</v>
      </c>
      <c r="J26" s="1">
        <f>QUARTILE('Estimates-on-the-use-of-water-('!M2:M214,1)</f>
        <v>92.562877520000001</v>
      </c>
      <c r="K26" s="1">
        <f>QUARTILE('Estimates-on-the-use-of-water-('!N2:N214,1)</f>
        <v>0</v>
      </c>
      <c r="L26" s="1">
        <f>QUARTILE('Estimates-on-the-use-of-water-('!O2:O214,1)</f>
        <v>0</v>
      </c>
      <c r="M26" s="1">
        <f>QUARTILE('Estimates-on-the-use-of-water-('!P2:P214,1)</f>
        <v>0</v>
      </c>
    </row>
    <row r="27" spans="1:13" ht="12.75">
      <c r="A27" s="1" t="s">
        <v>268</v>
      </c>
      <c r="B27" s="1">
        <f t="shared" ref="B27:M27" si="1">B25-B26</f>
        <v>14.244209999999995</v>
      </c>
      <c r="C27" s="1">
        <f t="shared" si="1"/>
        <v>4.8512191565</v>
      </c>
      <c r="D27" s="1">
        <f t="shared" si="1"/>
        <v>5.2454036993549993</v>
      </c>
      <c r="E27" s="1">
        <f t="shared" si="1"/>
        <v>1.87830199325</v>
      </c>
      <c r="F27" s="1">
        <f t="shared" si="1"/>
        <v>34.293821392500007</v>
      </c>
      <c r="G27" s="1">
        <f t="shared" si="1"/>
        <v>8.5531751254999993</v>
      </c>
      <c r="H27" s="1">
        <f t="shared" si="1"/>
        <v>13.107928380575</v>
      </c>
      <c r="I27" s="1">
        <f t="shared" si="1"/>
        <v>6.157471481</v>
      </c>
      <c r="J27" s="1">
        <f t="shared" si="1"/>
        <v>7.3865405100000032</v>
      </c>
      <c r="K27" s="1">
        <f t="shared" si="1"/>
        <v>3.9663471834999999</v>
      </c>
      <c r="L27" s="1">
        <f t="shared" si="1"/>
        <v>2.0590013014999999</v>
      </c>
      <c r="M27" s="1">
        <f t="shared" si="1"/>
        <v>0.15970568490000001</v>
      </c>
    </row>
    <row r="50" spans="1:4" ht="20.25">
      <c r="A50" s="9" t="s">
        <v>269</v>
      </c>
      <c r="B50" s="7"/>
      <c r="C50" s="7"/>
      <c r="D50" s="7"/>
    </row>
    <row r="85" spans="1:8" ht="12.75">
      <c r="E85" s="5"/>
    </row>
    <row r="91" spans="1:8" ht="20.25">
      <c r="A91" s="9" t="s">
        <v>270</v>
      </c>
      <c r="B91" s="7"/>
      <c r="C91" s="7"/>
      <c r="D91" s="7"/>
    </row>
    <row r="92" spans="1:8" ht="12.75">
      <c r="A92" s="10"/>
      <c r="B92" s="11" t="s">
        <v>278</v>
      </c>
      <c r="C92" s="12"/>
      <c r="D92" s="12"/>
      <c r="E92" s="12"/>
      <c r="F92" s="12"/>
      <c r="G92" s="13"/>
    </row>
    <row r="93" spans="1:8" ht="12.75">
      <c r="A93" s="21" t="s">
        <v>1</v>
      </c>
      <c r="B93" s="21" t="s">
        <v>271</v>
      </c>
      <c r="C93" s="22" t="s">
        <v>272</v>
      </c>
      <c r="D93" s="22" t="s">
        <v>273</v>
      </c>
      <c r="E93" s="22" t="s">
        <v>274</v>
      </c>
      <c r="F93" s="22" t="s">
        <v>275</v>
      </c>
      <c r="G93" s="23" t="s">
        <v>276</v>
      </c>
      <c r="H93" s="24"/>
    </row>
    <row r="94" spans="1:8" ht="12.75">
      <c r="A94" s="10" t="s">
        <v>33</v>
      </c>
      <c r="B94" s="14">
        <v>1212076.0675753099</v>
      </c>
      <c r="C94" s="15">
        <v>79.355457278714269</v>
      </c>
      <c r="D94" s="15">
        <v>99.560197920289895</v>
      </c>
      <c r="E94" s="15">
        <v>0.1769010855043478</v>
      </c>
      <c r="F94" s="15">
        <v>0.24084589125997594</v>
      </c>
      <c r="G94" s="16">
        <v>2.2055377049999998E-2</v>
      </c>
    </row>
    <row r="95" spans="1:8" ht="12.75">
      <c r="A95" s="17" t="s">
        <v>94</v>
      </c>
      <c r="B95" s="18">
        <v>590425.16206600005</v>
      </c>
      <c r="C95" s="19">
        <v>36.044653379230773</v>
      </c>
      <c r="D95" s="19">
        <v>62.819373562307689</v>
      </c>
      <c r="E95" s="19">
        <v>16.548388209046156</v>
      </c>
      <c r="F95" s="19">
        <v>15.210930834661536</v>
      </c>
      <c r="G95" s="20">
        <v>5.4213073930807685</v>
      </c>
    </row>
    <row r="96" spans="1:8" ht="12.75">
      <c r="A96" s="17" t="s">
        <v>56</v>
      </c>
      <c r="B96" s="18">
        <v>3399310.2309556999</v>
      </c>
      <c r="C96" s="19">
        <v>48.789903512499983</v>
      </c>
      <c r="D96" s="19">
        <v>82.210492881153854</v>
      </c>
      <c r="E96" s="19">
        <v>5.6884250737999995</v>
      </c>
      <c r="F96" s="19">
        <v>7.898143785928653</v>
      </c>
      <c r="G96" s="20">
        <v>4.2853488130380395</v>
      </c>
    </row>
    <row r="97" spans="1:7" ht="12.75">
      <c r="A97" s="17" t="s">
        <v>25</v>
      </c>
      <c r="B97" s="18">
        <v>37264.340285112004</v>
      </c>
      <c r="C97" s="19">
        <v>61.460499644437498</v>
      </c>
      <c r="D97" s="19">
        <v>97.181466202500005</v>
      </c>
      <c r="E97" s="19">
        <v>0.14821981431875</v>
      </c>
      <c r="F97" s="19">
        <v>2.3869194850437498</v>
      </c>
      <c r="G97" s="20">
        <v>0.32387942607142856</v>
      </c>
    </row>
    <row r="98" spans="1:7" ht="12.75">
      <c r="A98" s="17" t="s">
        <v>36</v>
      </c>
      <c r="B98" s="18">
        <v>2547619.3068691101</v>
      </c>
      <c r="C98" s="19">
        <v>64.685695648571411</v>
      </c>
      <c r="D98" s="19">
        <v>96.43047199916667</v>
      </c>
      <c r="E98" s="19">
        <v>1.5611895535114373</v>
      </c>
      <c r="F98" s="19">
        <v>1.4834060647462586</v>
      </c>
      <c r="G98" s="20">
        <v>0.5726535551862274</v>
      </c>
    </row>
    <row r="99" spans="1:7" ht="15.75" customHeight="1">
      <c r="A99" s="28" t="s">
        <v>277</v>
      </c>
      <c r="B99" s="25">
        <v>7786695.1077512326</v>
      </c>
      <c r="C99" s="26">
        <v>61.887723291600921</v>
      </c>
      <c r="D99" s="26">
        <v>89.864782531469245</v>
      </c>
      <c r="E99" s="26">
        <v>3.8652653448826944</v>
      </c>
      <c r="F99" s="26">
        <v>4.4180106537201347</v>
      </c>
      <c r="G99" s="27">
        <v>1.9154885837974698</v>
      </c>
    </row>
  </sheetData>
  <mergeCells count="6">
    <mergeCell ref="A91:D91"/>
    <mergeCell ref="A1:C1"/>
    <mergeCell ref="A6:B6"/>
    <mergeCell ref="C6:D6"/>
    <mergeCell ref="A16:C16"/>
    <mergeCell ref="A50:D50"/>
  </mergeCell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Estimates-on-the-use-of-water-(</vt:lpstr>
      <vt:lpstr>Global 2020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</dc:creator>
  <cp:lastModifiedBy>CLINTON ODIELI</cp:lastModifiedBy>
  <dcterms:created xsi:type="dcterms:W3CDTF">2024-10-17T12:07:30Z</dcterms:created>
  <dcterms:modified xsi:type="dcterms:W3CDTF">2024-10-17T12:07:30Z</dcterms:modified>
</cp:coreProperties>
</file>