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INTON\OneDrive\Documents\DORCUS\"/>
    </mc:Choice>
  </mc:AlternateContent>
  <xr:revisionPtr revIDLastSave="0" documentId="8_{5EB4B018-6B31-4C89-AD52-35FA57D29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REGIONS" sheetId="2" r:id="rId2"/>
    <sheet name="Estimates of the use of water (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69" i="3" l="1"/>
  <c r="Y468" i="3"/>
  <c r="Y467" i="3"/>
  <c r="Y466" i="3"/>
  <c r="Y465" i="3"/>
  <c r="Y464" i="3"/>
  <c r="AC463" i="3"/>
  <c r="AB463" i="3"/>
  <c r="X463" i="3"/>
  <c r="AA463" i="3" s="1"/>
  <c r="W463" i="3"/>
  <c r="Z463" i="3" s="1"/>
  <c r="V463" i="3"/>
  <c r="Y463" i="3" s="1"/>
  <c r="U463" i="3" a="1"/>
  <c r="U463" i="3" s="1"/>
  <c r="T463" i="3" a="1"/>
  <c r="T463" i="3" s="1"/>
  <c r="S463" i="3" a="1"/>
  <c r="S463" i="3" s="1"/>
  <c r="AC462" i="3"/>
  <c r="AA462" i="3"/>
  <c r="Y462" i="3"/>
  <c r="X462" i="3"/>
  <c r="W462" i="3"/>
  <c r="Z462" i="3" s="1"/>
  <c r="V462" i="3"/>
  <c r="U462" i="3" a="1"/>
  <c r="U462" i="3" s="1"/>
  <c r="T462" i="3" a="1"/>
  <c r="T462" i="3" s="1"/>
  <c r="AB462" i="3" s="1"/>
  <c r="S462" i="3" a="1"/>
  <c r="S462" i="3" s="1"/>
  <c r="AC461" i="3"/>
  <c r="AB461" i="3"/>
  <c r="AA461" i="3"/>
  <c r="Y461" i="3"/>
  <c r="X461" i="3"/>
  <c r="W461" i="3"/>
  <c r="V461" i="3"/>
  <c r="U461" i="3" a="1"/>
  <c r="U461" i="3" s="1"/>
  <c r="T461" i="3" a="1"/>
  <c r="T461" i="3" s="1"/>
  <c r="S461" i="3" a="1"/>
  <c r="S461" i="3" s="1"/>
  <c r="AC460" i="3"/>
  <c r="AA460" i="3"/>
  <c r="Y460" i="3"/>
  <c r="X460" i="3"/>
  <c r="W460" i="3"/>
  <c r="Z460" i="3" s="1"/>
  <c r="V460" i="3"/>
  <c r="U460" i="3" a="1"/>
  <c r="U460" i="3" s="1"/>
  <c r="T460" i="3" a="1"/>
  <c r="T460" i="3" s="1"/>
  <c r="S460" i="3" a="1"/>
  <c r="S460" i="3" s="1"/>
  <c r="AC459" i="3"/>
  <c r="AB459" i="3"/>
  <c r="AA459" i="3"/>
  <c r="Y459" i="3"/>
  <c r="X459" i="3"/>
  <c r="W459" i="3"/>
  <c r="Z459" i="3" s="1"/>
  <c r="V459" i="3"/>
  <c r="U459" i="3" a="1"/>
  <c r="U459" i="3" s="1"/>
  <c r="T459" i="3" a="1"/>
  <c r="T459" i="3" s="1"/>
  <c r="S459" i="3" a="1"/>
  <c r="S459" i="3" s="1"/>
  <c r="AC458" i="3"/>
  <c r="AA458" i="3"/>
  <c r="Y458" i="3"/>
  <c r="X458" i="3"/>
  <c r="W458" i="3"/>
  <c r="V458" i="3"/>
  <c r="U458" i="3" a="1"/>
  <c r="U458" i="3" s="1"/>
  <c r="T458" i="3" a="1"/>
  <c r="T458" i="3" s="1"/>
  <c r="AB458" i="3" s="1"/>
  <c r="S458" i="3" a="1"/>
  <c r="S458" i="3" s="1"/>
  <c r="AC457" i="3"/>
  <c r="AB457" i="3"/>
  <c r="AA457" i="3"/>
  <c r="Y457" i="3"/>
  <c r="X457" i="3"/>
  <c r="W457" i="3"/>
  <c r="Z457" i="3" s="1"/>
  <c r="V457" i="3"/>
  <c r="U457" i="3" a="1"/>
  <c r="U457" i="3" s="1"/>
  <c r="T457" i="3" a="1"/>
  <c r="T457" i="3" s="1"/>
  <c r="S457" i="3" a="1"/>
  <c r="S457" i="3" s="1"/>
  <c r="AC456" i="3"/>
  <c r="AA456" i="3"/>
  <c r="Y456" i="3"/>
  <c r="X456" i="3"/>
  <c r="W456" i="3"/>
  <c r="V456" i="3"/>
  <c r="U456" i="3" a="1"/>
  <c r="U456" i="3" s="1"/>
  <c r="T456" i="3" a="1"/>
  <c r="T456" i="3" s="1"/>
  <c r="AB456" i="3" s="1"/>
  <c r="S456" i="3" a="1"/>
  <c r="S456" i="3" s="1"/>
  <c r="AC455" i="3"/>
  <c r="AB455" i="3"/>
  <c r="AA455" i="3"/>
  <c r="Y455" i="3"/>
  <c r="X455" i="3"/>
  <c r="V455" i="3"/>
  <c r="U455" i="3" a="1"/>
  <c r="U455" i="3"/>
  <c r="T455" i="3" a="1"/>
  <c r="T455" i="3"/>
  <c r="S455" i="3" a="1"/>
  <c r="S455" i="3"/>
  <c r="AC454" i="3"/>
  <c r="AA454" i="3"/>
  <c r="Z454" i="3"/>
  <c r="Y454" i="3"/>
  <c r="X454" i="3"/>
  <c r="V454" i="3"/>
  <c r="U454" i="3" a="1"/>
  <c r="U454" i="3"/>
  <c r="S454" i="3" a="1"/>
  <c r="S454" i="3"/>
  <c r="AC453" i="3"/>
  <c r="AB453" i="3"/>
  <c r="Z453" i="3"/>
  <c r="X453" i="3"/>
  <c r="AA453" i="3" s="1"/>
  <c r="W453" i="3"/>
  <c r="V453" i="3"/>
  <c r="Y453" i="3" s="1"/>
  <c r="U453" i="3" a="1"/>
  <c r="U453" i="3"/>
  <c r="T453" i="3" a="1"/>
  <c r="T453" i="3"/>
  <c r="S453" i="3" a="1"/>
  <c r="S453" i="3"/>
  <c r="AC452" i="3"/>
  <c r="Z452" i="3"/>
  <c r="X452" i="3"/>
  <c r="W452" i="3"/>
  <c r="V452" i="3"/>
  <c r="Y452" i="3" s="1"/>
  <c r="U452" i="3" a="1"/>
  <c r="U452" i="3"/>
  <c r="T452" i="3" a="1"/>
  <c r="T452" i="3"/>
  <c r="AB452" i="3" s="1"/>
  <c r="S452" i="3" a="1"/>
  <c r="S452" i="3"/>
  <c r="AC451" i="3"/>
  <c r="AB451" i="3"/>
  <c r="Z451" i="3"/>
  <c r="V451" i="3"/>
  <c r="U451" i="3" a="1"/>
  <c r="U451" i="3"/>
  <c r="T451" i="3" a="1"/>
  <c r="T451" i="3"/>
  <c r="S451" i="3" a="1"/>
  <c r="S451" i="3"/>
  <c r="AC450" i="3"/>
  <c r="AA450" i="3"/>
  <c r="Z450" i="3"/>
  <c r="Y450" i="3"/>
  <c r="V450" i="3"/>
  <c r="S450" i="3" a="1"/>
  <c r="S450" i="3" s="1"/>
  <c r="AC449" i="3"/>
  <c r="AB449" i="3"/>
  <c r="AA449" i="3"/>
  <c r="Y449" i="3"/>
  <c r="X449" i="3"/>
  <c r="W449" i="3"/>
  <c r="Z449" i="3" s="1"/>
  <c r="V449" i="3"/>
  <c r="U449" i="3" a="1"/>
  <c r="U449" i="3" s="1"/>
  <c r="T449" i="3" a="1"/>
  <c r="T449" i="3" s="1"/>
  <c r="S449" i="3" a="1"/>
  <c r="S449" i="3" s="1"/>
  <c r="AC448" i="3"/>
  <c r="AA448" i="3"/>
  <c r="Y448" i="3"/>
  <c r="X448" i="3"/>
  <c r="W448" i="3"/>
  <c r="V448" i="3"/>
  <c r="U448" i="3" a="1"/>
  <c r="U448" i="3" s="1"/>
  <c r="T448" i="3" a="1"/>
  <c r="T448" i="3" s="1"/>
  <c r="AB448" i="3" s="1"/>
  <c r="S448" i="3" a="1"/>
  <c r="S448" i="3" s="1"/>
  <c r="AC447" i="3"/>
  <c r="AB447" i="3"/>
  <c r="AA447" i="3"/>
  <c r="Y447" i="3"/>
  <c r="X447" i="3"/>
  <c r="W447" i="3"/>
  <c r="Z447" i="3" s="1"/>
  <c r="V447" i="3"/>
  <c r="U447" i="3" a="1"/>
  <c r="U447" i="3" s="1"/>
  <c r="T447" i="3" a="1"/>
  <c r="T447" i="3" s="1"/>
  <c r="S447" i="3" a="1"/>
  <c r="S447" i="3" s="1"/>
  <c r="AC446" i="3"/>
  <c r="AA446" i="3"/>
  <c r="Y446" i="3"/>
  <c r="X446" i="3"/>
  <c r="W446" i="3"/>
  <c r="Z446" i="3" s="1"/>
  <c r="V446" i="3"/>
  <c r="U446" i="3" a="1"/>
  <c r="U446" i="3" s="1"/>
  <c r="T446" i="3" a="1"/>
  <c r="T446" i="3" s="1"/>
  <c r="AB446" i="3" s="1"/>
  <c r="S446" i="3" a="1"/>
  <c r="S446" i="3" s="1"/>
  <c r="AC445" i="3"/>
  <c r="AB445" i="3"/>
  <c r="AA445" i="3"/>
  <c r="Y445" i="3"/>
  <c r="X445" i="3"/>
  <c r="W445" i="3"/>
  <c r="V445" i="3"/>
  <c r="U445" i="3" a="1"/>
  <c r="U445" i="3" s="1"/>
  <c r="T445" i="3" a="1"/>
  <c r="T445" i="3" s="1"/>
  <c r="S445" i="3" a="1"/>
  <c r="S445" i="3" s="1"/>
  <c r="AC444" i="3"/>
  <c r="AA444" i="3"/>
  <c r="Y444" i="3"/>
  <c r="X444" i="3"/>
  <c r="W444" i="3"/>
  <c r="V444" i="3"/>
  <c r="U444" i="3" a="1"/>
  <c r="U444" i="3" s="1"/>
  <c r="T444" i="3" a="1"/>
  <c r="T444" i="3" s="1"/>
  <c r="AB444" i="3" s="1"/>
  <c r="S444" i="3" a="1"/>
  <c r="S444" i="3" s="1"/>
  <c r="AC443" i="3"/>
  <c r="AB443" i="3"/>
  <c r="AA443" i="3"/>
  <c r="Y443" i="3"/>
  <c r="V443" i="3"/>
  <c r="U443" i="3" a="1"/>
  <c r="U443" i="3" s="1"/>
  <c r="T443" i="3" a="1"/>
  <c r="T443" i="3" s="1"/>
  <c r="S443" i="3" a="1"/>
  <c r="S443" i="3" s="1"/>
  <c r="AC442" i="3"/>
  <c r="AA442" i="3"/>
  <c r="Z442" i="3"/>
  <c r="V442" i="3"/>
  <c r="Y442" i="3" s="1"/>
  <c r="S442" i="3" a="1"/>
  <c r="S442" i="3"/>
  <c r="AC441" i="3"/>
  <c r="AB441" i="3"/>
  <c r="Z441" i="3"/>
  <c r="X441" i="3"/>
  <c r="AA441" i="3" s="1"/>
  <c r="W441" i="3"/>
  <c r="V441" i="3"/>
  <c r="Y441" i="3" s="1"/>
  <c r="U441" i="3" a="1"/>
  <c r="U441" i="3"/>
  <c r="T441" i="3" a="1"/>
  <c r="T441" i="3"/>
  <c r="S441" i="3" a="1"/>
  <c r="S441" i="3"/>
  <c r="AC440" i="3"/>
  <c r="Z440" i="3"/>
  <c r="X440" i="3"/>
  <c r="AA440" i="3" s="1"/>
  <c r="W440" i="3"/>
  <c r="V440" i="3"/>
  <c r="Y440" i="3" s="1"/>
  <c r="U440" i="3" a="1"/>
  <c r="U440" i="3"/>
  <c r="T440" i="3" a="1"/>
  <c r="T440" i="3"/>
  <c r="AB440" i="3" s="1"/>
  <c r="S440" i="3" a="1"/>
  <c r="S440" i="3"/>
  <c r="AC439" i="3"/>
  <c r="AB439" i="3"/>
  <c r="Z439" i="3"/>
  <c r="X439" i="3"/>
  <c r="AA439" i="3" s="1"/>
  <c r="W439" i="3"/>
  <c r="V439" i="3"/>
  <c r="Y439" i="3" s="1"/>
  <c r="U439" i="3" a="1"/>
  <c r="U439" i="3"/>
  <c r="T439" i="3" a="1"/>
  <c r="T439" i="3"/>
  <c r="S439" i="3" a="1"/>
  <c r="S439" i="3"/>
  <c r="AC438" i="3"/>
  <c r="Z438" i="3"/>
  <c r="X438" i="3"/>
  <c r="AA438" i="3" s="1"/>
  <c r="W438" i="3"/>
  <c r="V438" i="3"/>
  <c r="Y438" i="3" s="1"/>
  <c r="U438" i="3" a="1"/>
  <c r="U438" i="3"/>
  <c r="T438" i="3" a="1"/>
  <c r="T438" i="3"/>
  <c r="AB438" i="3" s="1"/>
  <c r="S438" i="3" a="1"/>
  <c r="S438" i="3"/>
  <c r="AC437" i="3"/>
  <c r="AB437" i="3"/>
  <c r="Z437" i="3"/>
  <c r="X437" i="3"/>
  <c r="AA437" i="3" s="1"/>
  <c r="W437" i="3"/>
  <c r="V437" i="3"/>
  <c r="Y437" i="3" s="1"/>
  <c r="U437" i="3" a="1"/>
  <c r="U437" i="3"/>
  <c r="T437" i="3" a="1"/>
  <c r="T437" i="3"/>
  <c r="S437" i="3" a="1"/>
  <c r="S437" i="3"/>
  <c r="AC436" i="3"/>
  <c r="Z436" i="3"/>
  <c r="X436" i="3"/>
  <c r="W436" i="3"/>
  <c r="V436" i="3"/>
  <c r="Y436" i="3" s="1"/>
  <c r="U436" i="3" a="1"/>
  <c r="U436" i="3"/>
  <c r="T436" i="3" a="1"/>
  <c r="T436" i="3"/>
  <c r="AB436" i="3" s="1"/>
  <c r="S436" i="3" a="1"/>
  <c r="S436" i="3"/>
  <c r="AC435" i="3"/>
  <c r="AB435" i="3"/>
  <c r="Z435" i="3"/>
  <c r="V435" i="3"/>
  <c r="U435" i="3" a="1"/>
  <c r="U435" i="3"/>
  <c r="T435" i="3" a="1"/>
  <c r="T435" i="3"/>
  <c r="S435" i="3" a="1"/>
  <c r="S435" i="3"/>
  <c r="AC434" i="3"/>
  <c r="AA434" i="3"/>
  <c r="Z434" i="3"/>
  <c r="Y434" i="3"/>
  <c r="V434" i="3"/>
  <c r="S434" i="3" a="1"/>
  <c r="S434" i="3" s="1"/>
  <c r="AC433" i="3"/>
  <c r="AB433" i="3"/>
  <c r="AA433" i="3"/>
  <c r="Y433" i="3"/>
  <c r="X433" i="3"/>
  <c r="W433" i="3"/>
  <c r="Z433" i="3" s="1"/>
  <c r="V433" i="3"/>
  <c r="U433" i="3" a="1"/>
  <c r="U433" i="3" s="1"/>
  <c r="T433" i="3" a="1"/>
  <c r="T433" i="3" s="1"/>
  <c r="S433" i="3" a="1"/>
  <c r="S433" i="3" s="1"/>
  <c r="AC432" i="3"/>
  <c r="AA432" i="3"/>
  <c r="Y432" i="3"/>
  <c r="X432" i="3"/>
  <c r="W432" i="3"/>
  <c r="Z432" i="3" s="1"/>
  <c r="V432" i="3"/>
  <c r="U432" i="3" a="1"/>
  <c r="U432" i="3" s="1"/>
  <c r="T432" i="3" a="1"/>
  <c r="T432" i="3" s="1"/>
  <c r="AB432" i="3" s="1"/>
  <c r="S432" i="3" a="1"/>
  <c r="S432" i="3" s="1"/>
  <c r="AC431" i="3"/>
  <c r="AB431" i="3"/>
  <c r="AA431" i="3"/>
  <c r="Y431" i="3"/>
  <c r="X431" i="3"/>
  <c r="W431" i="3"/>
  <c r="V431" i="3"/>
  <c r="U431" i="3" a="1"/>
  <c r="U431" i="3" s="1"/>
  <c r="T431" i="3" a="1"/>
  <c r="T431" i="3" s="1"/>
  <c r="S431" i="3" a="1"/>
  <c r="S431" i="3" s="1"/>
  <c r="AC430" i="3"/>
  <c r="AA430" i="3"/>
  <c r="Y430" i="3"/>
  <c r="X430" i="3"/>
  <c r="W430" i="3"/>
  <c r="Z430" i="3" s="1"/>
  <c r="V430" i="3"/>
  <c r="U430" i="3" a="1"/>
  <c r="U430" i="3" s="1"/>
  <c r="T430" i="3" a="1"/>
  <c r="T430" i="3" s="1"/>
  <c r="AB430" i="3" s="1"/>
  <c r="S430" i="3" a="1"/>
  <c r="S430" i="3" s="1"/>
  <c r="AC429" i="3"/>
  <c r="AB429" i="3"/>
  <c r="AA429" i="3"/>
  <c r="Y429" i="3"/>
  <c r="X429" i="3"/>
  <c r="W429" i="3"/>
  <c r="V429" i="3"/>
  <c r="U429" i="3" a="1"/>
  <c r="U429" i="3" s="1"/>
  <c r="T429" i="3" a="1"/>
  <c r="T429" i="3" s="1"/>
  <c r="S429" i="3" a="1"/>
  <c r="S429" i="3" s="1"/>
  <c r="AC428" i="3"/>
  <c r="AA428" i="3"/>
  <c r="Y428" i="3"/>
  <c r="X428" i="3"/>
  <c r="W428" i="3"/>
  <c r="V428" i="3"/>
  <c r="U428" i="3" a="1"/>
  <c r="U428" i="3" s="1"/>
  <c r="T428" i="3" a="1"/>
  <c r="T428" i="3" s="1"/>
  <c r="S428" i="3" a="1"/>
  <c r="S428" i="3" s="1"/>
  <c r="AC427" i="3"/>
  <c r="AB427" i="3"/>
  <c r="AA427" i="3"/>
  <c r="Y427" i="3"/>
  <c r="V427" i="3"/>
  <c r="U427" i="3" a="1"/>
  <c r="U427" i="3" s="1"/>
  <c r="T427" i="3" a="1"/>
  <c r="T427" i="3" s="1"/>
  <c r="S427" i="3" a="1"/>
  <c r="S427" i="3" s="1"/>
  <c r="AC426" i="3"/>
  <c r="AA426" i="3"/>
  <c r="Z426" i="3"/>
  <c r="V426" i="3"/>
  <c r="Y426" i="3" s="1"/>
  <c r="S426" i="3" a="1"/>
  <c r="S426" i="3"/>
  <c r="AC425" i="3"/>
  <c r="AB425" i="3"/>
  <c r="Z425" i="3"/>
  <c r="X425" i="3"/>
  <c r="AA425" i="3" s="1"/>
  <c r="W425" i="3"/>
  <c r="V425" i="3"/>
  <c r="Y425" i="3" s="1"/>
  <c r="U425" i="3" a="1"/>
  <c r="U425" i="3"/>
  <c r="T425" i="3" a="1"/>
  <c r="T425" i="3"/>
  <c r="S425" i="3" a="1"/>
  <c r="S425" i="3"/>
  <c r="AC424" i="3"/>
  <c r="Z424" i="3"/>
  <c r="X424" i="3"/>
  <c r="AA424" i="3" s="1"/>
  <c r="W424" i="3"/>
  <c r="V424" i="3"/>
  <c r="Y424" i="3" s="1"/>
  <c r="U424" i="3" a="1"/>
  <c r="U424" i="3"/>
  <c r="T424" i="3" a="1"/>
  <c r="T424" i="3"/>
  <c r="S424" i="3" a="1"/>
  <c r="S424" i="3"/>
  <c r="AC423" i="3"/>
  <c r="AB423" i="3"/>
  <c r="Z423" i="3"/>
  <c r="X423" i="3"/>
  <c r="AA423" i="3" s="1"/>
  <c r="W423" i="3"/>
  <c r="V423" i="3"/>
  <c r="Y423" i="3" s="1"/>
  <c r="U423" i="3" a="1"/>
  <c r="U423" i="3"/>
  <c r="T423" i="3" a="1"/>
  <c r="T423" i="3"/>
  <c r="S423" i="3" a="1"/>
  <c r="S423" i="3"/>
  <c r="AC422" i="3"/>
  <c r="Z422" i="3"/>
  <c r="X422" i="3"/>
  <c r="W422" i="3"/>
  <c r="V422" i="3"/>
  <c r="Y422" i="3" s="1"/>
  <c r="U422" i="3" a="1"/>
  <c r="U422" i="3"/>
  <c r="T422" i="3" a="1"/>
  <c r="T422" i="3"/>
  <c r="AB422" i="3" s="1"/>
  <c r="S422" i="3" a="1"/>
  <c r="S422" i="3"/>
  <c r="AC421" i="3"/>
  <c r="AB421" i="3"/>
  <c r="Z421" i="3"/>
  <c r="X421" i="3"/>
  <c r="AA421" i="3" s="1"/>
  <c r="W421" i="3"/>
  <c r="V421" i="3"/>
  <c r="Y421" i="3" s="1"/>
  <c r="U421" i="3" a="1"/>
  <c r="U421" i="3"/>
  <c r="T421" i="3" a="1"/>
  <c r="T421" i="3"/>
  <c r="S421" i="3" a="1"/>
  <c r="S421" i="3"/>
  <c r="AC420" i="3"/>
  <c r="Z420" i="3"/>
  <c r="X420" i="3"/>
  <c r="W420" i="3"/>
  <c r="V420" i="3"/>
  <c r="Y420" i="3" s="1"/>
  <c r="U420" i="3" a="1"/>
  <c r="U420" i="3"/>
  <c r="T420" i="3" a="1"/>
  <c r="T420" i="3"/>
  <c r="AB420" i="3" s="1"/>
  <c r="S420" i="3" a="1"/>
  <c r="S420" i="3"/>
  <c r="AC419" i="3"/>
  <c r="AB419" i="3"/>
  <c r="Z419" i="3"/>
  <c r="V419" i="3"/>
  <c r="U419" i="3" a="1"/>
  <c r="U419" i="3"/>
  <c r="T419" i="3" a="1"/>
  <c r="T419" i="3"/>
  <c r="S419" i="3" a="1"/>
  <c r="S419" i="3"/>
  <c r="AC418" i="3"/>
  <c r="AA418" i="3"/>
  <c r="Z418" i="3"/>
  <c r="V418" i="3"/>
  <c r="S418" i="3" a="1"/>
  <c r="S418" i="3" s="1"/>
  <c r="AC417" i="3"/>
  <c r="AB417" i="3"/>
  <c r="AA417" i="3"/>
  <c r="Y417" i="3"/>
  <c r="X417" i="3"/>
  <c r="W417" i="3"/>
  <c r="Z417" i="3" s="1"/>
  <c r="V417" i="3"/>
  <c r="U417" i="3" a="1"/>
  <c r="U417" i="3" s="1"/>
  <c r="T417" i="3" a="1"/>
  <c r="T417" i="3" s="1"/>
  <c r="S417" i="3" a="1"/>
  <c r="S417" i="3" s="1"/>
  <c r="AC416" i="3"/>
  <c r="AA416" i="3"/>
  <c r="Y416" i="3"/>
  <c r="X416" i="3"/>
  <c r="W416" i="3"/>
  <c r="V416" i="3"/>
  <c r="U416" i="3" a="1"/>
  <c r="U416" i="3" s="1"/>
  <c r="T416" i="3" a="1"/>
  <c r="T416" i="3" s="1"/>
  <c r="AB416" i="3" s="1"/>
  <c r="S416" i="3" a="1"/>
  <c r="S416" i="3" s="1"/>
  <c r="AC415" i="3"/>
  <c r="AB415" i="3"/>
  <c r="AA415" i="3"/>
  <c r="Y415" i="3"/>
  <c r="X415" i="3"/>
  <c r="V415" i="3"/>
  <c r="U415" i="3" a="1"/>
  <c r="U415" i="3"/>
  <c r="T415" i="3" a="1"/>
  <c r="T415" i="3"/>
  <c r="S415" i="3" a="1"/>
  <c r="S415" i="3"/>
  <c r="AC414" i="3"/>
  <c r="AA414" i="3"/>
  <c r="Z414" i="3"/>
  <c r="Y414" i="3"/>
  <c r="X414" i="3"/>
  <c r="V414" i="3"/>
  <c r="U414" i="3" a="1"/>
  <c r="U414" i="3"/>
  <c r="S414" i="3" a="1"/>
  <c r="S414" i="3"/>
  <c r="AC413" i="3"/>
  <c r="AB413" i="3"/>
  <c r="Z413" i="3"/>
  <c r="X413" i="3"/>
  <c r="AA413" i="3" s="1"/>
  <c r="W413" i="3"/>
  <c r="V413" i="3"/>
  <c r="Y413" i="3" s="1"/>
  <c r="U413" i="3" a="1"/>
  <c r="U413" i="3"/>
  <c r="T413" i="3" a="1"/>
  <c r="T413" i="3"/>
  <c r="S413" i="3" a="1"/>
  <c r="S413" i="3"/>
  <c r="AC412" i="3"/>
  <c r="Z412" i="3"/>
  <c r="X412" i="3"/>
  <c r="AA412" i="3" s="1"/>
  <c r="W412" i="3"/>
  <c r="V412" i="3"/>
  <c r="Y412" i="3" s="1"/>
  <c r="U412" i="3" a="1"/>
  <c r="U412" i="3"/>
  <c r="T412" i="3" a="1"/>
  <c r="T412" i="3"/>
  <c r="AB412" i="3" s="1"/>
  <c r="S412" i="3" a="1"/>
  <c r="S412" i="3"/>
  <c r="AC411" i="3"/>
  <c r="AB411" i="3"/>
  <c r="Z411" i="3"/>
  <c r="X411" i="3"/>
  <c r="AA411" i="3" s="1"/>
  <c r="W411" i="3"/>
  <c r="V411" i="3"/>
  <c r="Y411" i="3" s="1"/>
  <c r="U411" i="3" a="1"/>
  <c r="U411" i="3"/>
  <c r="T411" i="3" a="1"/>
  <c r="T411" i="3"/>
  <c r="S411" i="3" a="1"/>
  <c r="S411" i="3"/>
  <c r="AC410" i="3"/>
  <c r="Z410" i="3"/>
  <c r="X410" i="3"/>
  <c r="AA410" i="3" s="1"/>
  <c r="W410" i="3"/>
  <c r="V410" i="3"/>
  <c r="Y410" i="3" s="1"/>
  <c r="U410" i="3" a="1"/>
  <c r="U410" i="3"/>
  <c r="T410" i="3" a="1"/>
  <c r="T410" i="3"/>
  <c r="AB410" i="3" s="1"/>
  <c r="S410" i="3" a="1"/>
  <c r="S410" i="3"/>
  <c r="AC409" i="3"/>
  <c r="AB409" i="3"/>
  <c r="Z409" i="3"/>
  <c r="X409" i="3"/>
  <c r="AA409" i="3" s="1"/>
  <c r="W409" i="3"/>
  <c r="V409" i="3"/>
  <c r="Y409" i="3" s="1"/>
  <c r="U409" i="3" a="1"/>
  <c r="U409" i="3"/>
  <c r="T409" i="3" a="1"/>
  <c r="T409" i="3"/>
  <c r="S409" i="3" a="1"/>
  <c r="S409" i="3"/>
  <c r="AC408" i="3"/>
  <c r="Z408" i="3"/>
  <c r="X408" i="3"/>
  <c r="AA408" i="3" s="1"/>
  <c r="W408" i="3"/>
  <c r="V408" i="3"/>
  <c r="Y408" i="3" s="1"/>
  <c r="U408" i="3" a="1"/>
  <c r="U408" i="3"/>
  <c r="T408" i="3" a="1"/>
  <c r="T408" i="3"/>
  <c r="AB408" i="3" s="1"/>
  <c r="S408" i="3" a="1"/>
  <c r="S408" i="3"/>
  <c r="AC407" i="3"/>
  <c r="AB407" i="3"/>
  <c r="Z407" i="3"/>
  <c r="X407" i="3"/>
  <c r="AA407" i="3" s="1"/>
  <c r="W407" i="3"/>
  <c r="V407" i="3"/>
  <c r="Y407" i="3" s="1"/>
  <c r="U407" i="3" a="1"/>
  <c r="U407" i="3"/>
  <c r="T407" i="3" a="1"/>
  <c r="T407" i="3"/>
  <c r="S407" i="3" a="1"/>
  <c r="S407" i="3"/>
  <c r="AC406" i="3"/>
  <c r="Z406" i="3"/>
  <c r="X406" i="3"/>
  <c r="AA406" i="3" s="1"/>
  <c r="W406" i="3"/>
  <c r="V406" i="3"/>
  <c r="Y406" i="3" s="1"/>
  <c r="U406" i="3" a="1"/>
  <c r="U406" i="3"/>
  <c r="T406" i="3" a="1"/>
  <c r="T406" i="3"/>
  <c r="AB406" i="3" s="1"/>
  <c r="S406" i="3" a="1"/>
  <c r="S406" i="3"/>
  <c r="AC405" i="3"/>
  <c r="AB405" i="3"/>
  <c r="X405" i="3"/>
  <c r="AA405" i="3" s="1"/>
  <c r="W405" i="3"/>
  <c r="V405" i="3"/>
  <c r="U405" i="3" a="1"/>
  <c r="U405" i="3"/>
  <c r="T405" i="3" a="1"/>
  <c r="T405" i="3" s="1"/>
  <c r="S405" i="3" a="1"/>
  <c r="S405" i="3"/>
  <c r="AC404" i="3"/>
  <c r="Y404" i="3"/>
  <c r="X404" i="3"/>
  <c r="W404" i="3"/>
  <c r="V404" i="3"/>
  <c r="U404" i="3" a="1"/>
  <c r="U404" i="3" s="1"/>
  <c r="T404" i="3" a="1"/>
  <c r="T404" i="3"/>
  <c r="AB404" i="3" s="1"/>
  <c r="S404" i="3" a="1"/>
  <c r="S404" i="3" s="1"/>
  <c r="AC403" i="3"/>
  <c r="AB403" i="3"/>
  <c r="AA403" i="3"/>
  <c r="Z403" i="3"/>
  <c r="X403" i="3"/>
  <c r="W403" i="3"/>
  <c r="V403" i="3"/>
  <c r="Y403" i="3" s="1"/>
  <c r="U403" i="3" a="1"/>
  <c r="U403" i="3"/>
  <c r="T403" i="3" a="1"/>
  <c r="T403" i="3"/>
  <c r="S403" i="3" a="1"/>
  <c r="S403" i="3"/>
  <c r="AC402" i="3"/>
  <c r="X402" i="3"/>
  <c r="AA402" i="3" s="1"/>
  <c r="W402" i="3"/>
  <c r="V402" i="3"/>
  <c r="Y402" i="3" s="1"/>
  <c r="U402" i="3" a="1"/>
  <c r="U402" i="3"/>
  <c r="T402" i="3" a="1"/>
  <c r="T402" i="3" s="1"/>
  <c r="AB402" i="3" s="1"/>
  <c r="S402" i="3" a="1"/>
  <c r="S402" i="3"/>
  <c r="AC401" i="3"/>
  <c r="AB401" i="3"/>
  <c r="X401" i="3"/>
  <c r="W401" i="3"/>
  <c r="V401" i="3"/>
  <c r="U401" i="3" a="1"/>
  <c r="U401" i="3"/>
  <c r="T401" i="3" a="1"/>
  <c r="T401" i="3"/>
  <c r="S401" i="3" a="1"/>
  <c r="S401" i="3"/>
  <c r="AC400" i="3"/>
  <c r="X400" i="3"/>
  <c r="W400" i="3"/>
  <c r="V400" i="3"/>
  <c r="Y400" i="3" s="1"/>
  <c r="U400" i="3" a="1"/>
  <c r="U400" i="3"/>
  <c r="T400" i="3" a="1"/>
  <c r="T400" i="3" s="1"/>
  <c r="AB400" i="3" s="1"/>
  <c r="S400" i="3" a="1"/>
  <c r="S400" i="3"/>
  <c r="AC399" i="3"/>
  <c r="AB399" i="3"/>
  <c r="X399" i="3"/>
  <c r="W399" i="3"/>
  <c r="V399" i="3"/>
  <c r="U399" i="3" a="1"/>
  <c r="U399" i="3"/>
  <c r="T399" i="3" a="1"/>
  <c r="T399" i="3"/>
  <c r="S399" i="3" a="1"/>
  <c r="S399" i="3"/>
  <c r="AC398" i="3"/>
  <c r="X398" i="3"/>
  <c r="W398" i="3"/>
  <c r="V398" i="3"/>
  <c r="Y398" i="3" s="1"/>
  <c r="U398" i="3" a="1"/>
  <c r="U398" i="3"/>
  <c r="T398" i="3" a="1"/>
  <c r="T398" i="3" s="1"/>
  <c r="AB398" i="3" s="1"/>
  <c r="S398" i="3" a="1"/>
  <c r="S398" i="3"/>
  <c r="AC397" i="3"/>
  <c r="AB397" i="3"/>
  <c r="X397" i="3"/>
  <c r="W397" i="3"/>
  <c r="V397" i="3"/>
  <c r="U397" i="3" a="1"/>
  <c r="U397" i="3"/>
  <c r="T397" i="3" a="1"/>
  <c r="T397" i="3"/>
  <c r="S397" i="3" a="1"/>
  <c r="S397" i="3"/>
  <c r="AC396" i="3"/>
  <c r="X396" i="3"/>
  <c r="W396" i="3"/>
  <c r="V396" i="3"/>
  <c r="Y396" i="3" s="1"/>
  <c r="U396" i="3" a="1"/>
  <c r="U396" i="3"/>
  <c r="T396" i="3" a="1"/>
  <c r="T396" i="3" s="1"/>
  <c r="AB396" i="3" s="1"/>
  <c r="S396" i="3" a="1"/>
  <c r="S396" i="3"/>
  <c r="AC395" i="3"/>
  <c r="AB395" i="3"/>
  <c r="X395" i="3"/>
  <c r="W395" i="3"/>
  <c r="V395" i="3"/>
  <c r="U395" i="3" a="1"/>
  <c r="U395" i="3"/>
  <c r="T395" i="3" a="1"/>
  <c r="T395" i="3"/>
  <c r="S395" i="3" a="1"/>
  <c r="S395" i="3"/>
  <c r="AC394" i="3"/>
  <c r="X394" i="3"/>
  <c r="W394" i="3"/>
  <c r="V394" i="3"/>
  <c r="Y394" i="3" s="1"/>
  <c r="U394" i="3" a="1"/>
  <c r="U394" i="3"/>
  <c r="T394" i="3" a="1"/>
  <c r="T394" i="3" s="1"/>
  <c r="AB394" i="3" s="1"/>
  <c r="S394" i="3" a="1"/>
  <c r="S394" i="3"/>
  <c r="AC393" i="3"/>
  <c r="AB393" i="3"/>
  <c r="X393" i="3"/>
  <c r="W393" i="3"/>
  <c r="V393" i="3"/>
  <c r="U393" i="3" a="1"/>
  <c r="U393" i="3"/>
  <c r="T393" i="3" a="1"/>
  <c r="T393" i="3"/>
  <c r="S393" i="3" a="1"/>
  <c r="S393" i="3"/>
  <c r="AC392" i="3"/>
  <c r="X392" i="3"/>
  <c r="W392" i="3"/>
  <c r="V392" i="3"/>
  <c r="Y392" i="3" s="1"/>
  <c r="U392" i="3" a="1"/>
  <c r="U392" i="3"/>
  <c r="T392" i="3" a="1"/>
  <c r="T392" i="3" s="1"/>
  <c r="AB392" i="3" s="1"/>
  <c r="S392" i="3" a="1"/>
  <c r="S392" i="3"/>
  <c r="AC391" i="3"/>
  <c r="AB391" i="3"/>
  <c r="X391" i="3"/>
  <c r="W391" i="3"/>
  <c r="V391" i="3"/>
  <c r="U391" i="3" a="1"/>
  <c r="U391" i="3"/>
  <c r="T391" i="3" a="1"/>
  <c r="T391" i="3"/>
  <c r="S391" i="3" a="1"/>
  <c r="S391" i="3"/>
  <c r="AC390" i="3"/>
  <c r="X390" i="3"/>
  <c r="W390" i="3"/>
  <c r="V390" i="3"/>
  <c r="Y390" i="3" s="1"/>
  <c r="U390" i="3" a="1"/>
  <c r="U390" i="3"/>
  <c r="T390" i="3" a="1"/>
  <c r="T390" i="3" s="1"/>
  <c r="AB390" i="3" s="1"/>
  <c r="S390" i="3" a="1"/>
  <c r="S390" i="3"/>
  <c r="AC389" i="3"/>
  <c r="AB389" i="3"/>
  <c r="X389" i="3"/>
  <c r="W389" i="3"/>
  <c r="V389" i="3"/>
  <c r="U389" i="3" a="1"/>
  <c r="U389" i="3"/>
  <c r="T389" i="3" a="1"/>
  <c r="T389" i="3"/>
  <c r="S389" i="3" a="1"/>
  <c r="S389" i="3"/>
  <c r="AC388" i="3"/>
  <c r="X388" i="3"/>
  <c r="W388" i="3"/>
  <c r="V388" i="3"/>
  <c r="Y388" i="3" s="1"/>
  <c r="U388" i="3" a="1"/>
  <c r="U388" i="3"/>
  <c r="T388" i="3" a="1"/>
  <c r="T388" i="3" s="1"/>
  <c r="AB388" i="3" s="1"/>
  <c r="S388" i="3" a="1"/>
  <c r="S388" i="3"/>
  <c r="AC387" i="3"/>
  <c r="AB387" i="3"/>
  <c r="X387" i="3"/>
  <c r="W387" i="3"/>
  <c r="V387" i="3"/>
  <c r="U387" i="3" a="1"/>
  <c r="U387" i="3"/>
  <c r="T387" i="3" a="1"/>
  <c r="T387" i="3"/>
  <c r="S387" i="3" a="1"/>
  <c r="S387" i="3"/>
  <c r="AC386" i="3"/>
  <c r="X386" i="3"/>
  <c r="W386" i="3"/>
  <c r="V386" i="3"/>
  <c r="Y386" i="3" s="1"/>
  <c r="U386" i="3" a="1"/>
  <c r="U386" i="3"/>
  <c r="T386" i="3" a="1"/>
  <c r="T386" i="3" s="1"/>
  <c r="AB386" i="3" s="1"/>
  <c r="S386" i="3" a="1"/>
  <c r="S386" i="3"/>
  <c r="AC385" i="3"/>
  <c r="AB385" i="3"/>
  <c r="X385" i="3"/>
  <c r="W385" i="3"/>
  <c r="V385" i="3"/>
  <c r="U385" i="3" a="1"/>
  <c r="U385" i="3"/>
  <c r="T385" i="3" a="1"/>
  <c r="T385" i="3"/>
  <c r="S385" i="3" a="1"/>
  <c r="S385" i="3"/>
  <c r="AC384" i="3"/>
  <c r="X384" i="3"/>
  <c r="AA383" i="3" s="1"/>
  <c r="W384" i="3"/>
  <c r="V384" i="3"/>
  <c r="Y384" i="3" s="1"/>
  <c r="U384" i="3" a="1"/>
  <c r="U384" i="3"/>
  <c r="T384" i="3" a="1"/>
  <c r="T384" i="3" s="1"/>
  <c r="AB384" i="3" s="1"/>
  <c r="S384" i="3" a="1"/>
  <c r="S384" i="3"/>
  <c r="AC383" i="3"/>
  <c r="AB383" i="3"/>
  <c r="V383" i="3"/>
  <c r="Y383" i="3" s="1"/>
  <c r="U383" i="3" a="1"/>
  <c r="U383" i="3"/>
  <c r="T383" i="3" a="1"/>
  <c r="T383" i="3"/>
  <c r="S383" i="3" a="1"/>
  <c r="S383" i="3"/>
  <c r="AC382" i="3"/>
  <c r="AA382" i="3"/>
  <c r="Z382" i="3"/>
  <c r="V382" i="3"/>
  <c r="S382" i="3" a="1"/>
  <c r="S382" i="3" s="1"/>
  <c r="AC381" i="3"/>
  <c r="AB381" i="3"/>
  <c r="AA381" i="3"/>
  <c r="X381" i="3"/>
  <c r="W381" i="3"/>
  <c r="Z381" i="3" s="1"/>
  <c r="V381" i="3"/>
  <c r="Y381" i="3" s="1"/>
  <c r="U381" i="3" a="1"/>
  <c r="U381" i="3"/>
  <c r="T381" i="3" a="1"/>
  <c r="T381" i="3" s="1"/>
  <c r="S381" i="3" a="1"/>
  <c r="S381" i="3"/>
  <c r="AC380" i="3"/>
  <c r="Z380" i="3"/>
  <c r="X380" i="3"/>
  <c r="AA380" i="3" s="1"/>
  <c r="W380" i="3"/>
  <c r="V380" i="3"/>
  <c r="Y380" i="3" s="1"/>
  <c r="U380" i="3" a="1"/>
  <c r="U380" i="3" s="1"/>
  <c r="T380" i="3" a="1"/>
  <c r="T380" i="3"/>
  <c r="S380" i="3" a="1"/>
  <c r="S380" i="3" s="1"/>
  <c r="AC379" i="3"/>
  <c r="AB379" i="3"/>
  <c r="AA379" i="3"/>
  <c r="W379" i="3"/>
  <c r="Z379" i="3" s="1"/>
  <c r="V379" i="3"/>
  <c r="U379" i="3" a="1"/>
  <c r="U379" i="3" s="1"/>
  <c r="T379" i="3" a="1"/>
  <c r="T379" i="3"/>
  <c r="S379" i="3" a="1"/>
  <c r="S379" i="3" s="1"/>
  <c r="AC378" i="3"/>
  <c r="AA378" i="3"/>
  <c r="W378" i="3"/>
  <c r="Z378" i="3" s="1"/>
  <c r="V378" i="3"/>
  <c r="Y378" i="3" s="1"/>
  <c r="T378" i="3" a="1"/>
  <c r="T378" i="3" s="1"/>
  <c r="S378" i="3" a="1"/>
  <c r="S378" i="3"/>
  <c r="AC377" i="3"/>
  <c r="AB377" i="3"/>
  <c r="AA377" i="3"/>
  <c r="Z377" i="3"/>
  <c r="W377" i="3"/>
  <c r="V377" i="3"/>
  <c r="U377" i="3" a="1"/>
  <c r="U377" i="3" s="1"/>
  <c r="T377" i="3" a="1"/>
  <c r="T377" i="3"/>
  <c r="S377" i="3" a="1"/>
  <c r="S377" i="3" s="1"/>
  <c r="AC376" i="3"/>
  <c r="AA376" i="3"/>
  <c r="Z376" i="3"/>
  <c r="W376" i="3"/>
  <c r="V376" i="3"/>
  <c r="Y376" i="3" s="1"/>
  <c r="T376" i="3" a="1"/>
  <c r="T376" i="3" s="1"/>
  <c r="S376" i="3" a="1"/>
  <c r="S376" i="3"/>
  <c r="AC375" i="3"/>
  <c r="AB375" i="3"/>
  <c r="AA375" i="3"/>
  <c r="Z375" i="3"/>
  <c r="Y375" i="3"/>
  <c r="X375" i="3"/>
  <c r="W375" i="3"/>
  <c r="V375" i="3"/>
  <c r="U375" i="3" a="1"/>
  <c r="U375" i="3" s="1"/>
  <c r="T375" i="3" a="1"/>
  <c r="T375" i="3"/>
  <c r="S375" i="3" a="1"/>
  <c r="S375" i="3" s="1"/>
  <c r="AC374" i="3"/>
  <c r="AB374" i="3"/>
  <c r="AA374" i="3"/>
  <c r="X374" i="3"/>
  <c r="AA373" i="3" s="1"/>
  <c r="W374" i="3"/>
  <c r="Z374" i="3" s="1"/>
  <c r="V374" i="3"/>
  <c r="Y374" i="3" s="1"/>
  <c r="U374" i="3" a="1"/>
  <c r="U374" i="3"/>
  <c r="T374" i="3" a="1"/>
  <c r="T374" i="3" s="1"/>
  <c r="S374" i="3" a="1"/>
  <c r="S374" i="3"/>
  <c r="AC373" i="3"/>
  <c r="AB373" i="3"/>
  <c r="Z373" i="3"/>
  <c r="Y373" i="3"/>
  <c r="V373" i="3"/>
  <c r="U373" i="3" a="1"/>
  <c r="U373" i="3"/>
  <c r="T373" i="3" a="1"/>
  <c r="T373" i="3" s="1"/>
  <c r="S373" i="3" a="1"/>
  <c r="S373" i="3"/>
  <c r="AC372" i="3"/>
  <c r="AA372" i="3"/>
  <c r="Z372" i="3"/>
  <c r="V372" i="3"/>
  <c r="Y372" i="3" s="1"/>
  <c r="S372" i="3" a="1"/>
  <c r="S372" i="3" s="1"/>
  <c r="AC371" i="3"/>
  <c r="AB371" i="3"/>
  <c r="Y371" i="3"/>
  <c r="X371" i="3"/>
  <c r="W371" i="3"/>
  <c r="Z371" i="3" s="1"/>
  <c r="V371" i="3"/>
  <c r="U371" i="3" a="1"/>
  <c r="U371" i="3" s="1"/>
  <c r="T371" i="3" a="1"/>
  <c r="T371" i="3" s="1"/>
  <c r="S371" i="3" a="1"/>
  <c r="S371" i="3"/>
  <c r="AC370" i="3"/>
  <c r="X370" i="3"/>
  <c r="W370" i="3"/>
  <c r="Z370" i="3" s="1"/>
  <c r="V370" i="3"/>
  <c r="Y370" i="3" s="1"/>
  <c r="U370" i="3" a="1"/>
  <c r="U370" i="3" s="1"/>
  <c r="T370" i="3" a="1"/>
  <c r="T370" i="3"/>
  <c r="AB370" i="3" s="1"/>
  <c r="S370" i="3" a="1"/>
  <c r="S370" i="3" s="1"/>
  <c r="AC369" i="3"/>
  <c r="AB369" i="3"/>
  <c r="Y369" i="3"/>
  <c r="X369" i="3"/>
  <c r="AA369" i="3" s="1"/>
  <c r="W369" i="3"/>
  <c r="V369" i="3"/>
  <c r="U369" i="3" a="1"/>
  <c r="U369" i="3" s="1"/>
  <c r="T369" i="3" a="1"/>
  <c r="T369" i="3" s="1"/>
  <c r="S369" i="3" a="1"/>
  <c r="S369" i="3" s="1"/>
  <c r="AC368" i="3"/>
  <c r="Z368" i="3"/>
  <c r="X368" i="3"/>
  <c r="W368" i="3"/>
  <c r="Z367" i="3" s="1"/>
  <c r="V368" i="3"/>
  <c r="Y368" i="3" s="1"/>
  <c r="U368" i="3" a="1"/>
  <c r="U368" i="3" s="1"/>
  <c r="T368" i="3" a="1"/>
  <c r="T368" i="3" s="1"/>
  <c r="S368" i="3" a="1"/>
  <c r="S368" i="3" s="1"/>
  <c r="AC367" i="3"/>
  <c r="AB367" i="3"/>
  <c r="AA367" i="3"/>
  <c r="V367" i="3"/>
  <c r="Y367" i="3" s="1"/>
  <c r="U367" i="3" a="1"/>
  <c r="U367" i="3" s="1"/>
  <c r="T367" i="3" a="1"/>
  <c r="T367" i="3" s="1"/>
  <c r="S367" i="3" a="1"/>
  <c r="S367" i="3" s="1"/>
  <c r="AC366" i="3"/>
  <c r="AA366" i="3"/>
  <c r="Z366" i="3"/>
  <c r="V366" i="3"/>
  <c r="Y366" i="3" s="1"/>
  <c r="S366" i="3" a="1"/>
  <c r="S366" i="3" s="1"/>
  <c r="AC365" i="3"/>
  <c r="AB365" i="3"/>
  <c r="AA365" i="3"/>
  <c r="X365" i="3"/>
  <c r="W365" i="3"/>
  <c r="Z365" i="3" s="1"/>
  <c r="V365" i="3"/>
  <c r="U365" i="3" a="1"/>
  <c r="U365" i="3"/>
  <c r="T365" i="3" a="1"/>
  <c r="T365" i="3" s="1"/>
  <c r="S365" i="3" a="1"/>
  <c r="S365" i="3"/>
  <c r="AC364" i="3"/>
  <c r="Z364" i="3"/>
  <c r="X364" i="3"/>
  <c r="AA364" i="3" s="1"/>
  <c r="W364" i="3"/>
  <c r="V364" i="3"/>
  <c r="Y364" i="3" s="1"/>
  <c r="U364" i="3" a="1"/>
  <c r="U364" i="3" s="1"/>
  <c r="T364" i="3" a="1"/>
  <c r="T364" i="3"/>
  <c r="AB364" i="3" s="1"/>
  <c r="S364" i="3" a="1"/>
  <c r="S364" i="3" s="1"/>
  <c r="AC363" i="3"/>
  <c r="AB363" i="3"/>
  <c r="AA363" i="3"/>
  <c r="Z363" i="3"/>
  <c r="V363" i="3"/>
  <c r="U363" i="3" a="1"/>
  <c r="U363" i="3" s="1"/>
  <c r="T363" i="3" a="1"/>
  <c r="T363" i="3"/>
  <c r="S363" i="3" a="1"/>
  <c r="S363" i="3" s="1"/>
  <c r="AC362" i="3"/>
  <c r="AA362" i="3"/>
  <c r="Z362" i="3"/>
  <c r="V362" i="3"/>
  <c r="S362" i="3" a="1"/>
  <c r="S362" i="3" s="1"/>
  <c r="AC361" i="3"/>
  <c r="AB361" i="3"/>
  <c r="AA361" i="3"/>
  <c r="Z361" i="3"/>
  <c r="X361" i="3"/>
  <c r="W361" i="3"/>
  <c r="V361" i="3"/>
  <c r="U361" i="3" a="1"/>
  <c r="U361" i="3" s="1"/>
  <c r="T361" i="3" a="1"/>
  <c r="T361" i="3" s="1"/>
  <c r="S361" i="3" a="1"/>
  <c r="S361" i="3" s="1"/>
  <c r="AC360" i="3"/>
  <c r="X360" i="3"/>
  <c r="W360" i="3"/>
  <c r="Z360" i="3" s="1"/>
  <c r="V360" i="3"/>
  <c r="U360" i="3" a="1"/>
  <c r="U360" i="3"/>
  <c r="T360" i="3" a="1"/>
  <c r="T360" i="3" s="1"/>
  <c r="S360" i="3" a="1"/>
  <c r="S360" i="3" s="1"/>
  <c r="AC359" i="3"/>
  <c r="AB359" i="3"/>
  <c r="Z359" i="3"/>
  <c r="Y359" i="3"/>
  <c r="V359" i="3"/>
  <c r="U359" i="3" a="1"/>
  <c r="U359" i="3" s="1"/>
  <c r="T359" i="3" a="1"/>
  <c r="T359" i="3" s="1"/>
  <c r="S359" i="3" a="1"/>
  <c r="S359" i="3" s="1"/>
  <c r="AC358" i="3"/>
  <c r="AA358" i="3"/>
  <c r="Z358" i="3"/>
  <c r="Y358" i="3"/>
  <c r="V358" i="3"/>
  <c r="S358" i="3" a="1"/>
  <c r="S358" i="3"/>
  <c r="AC357" i="3"/>
  <c r="AB357" i="3"/>
  <c r="AA357" i="3"/>
  <c r="Z357" i="3"/>
  <c r="Y357" i="3"/>
  <c r="V357" i="3"/>
  <c r="U357" i="3" a="1"/>
  <c r="U357" i="3"/>
  <c r="T357" i="3" a="1"/>
  <c r="T357" i="3" s="1"/>
  <c r="S357" i="3" a="1"/>
  <c r="S357" i="3"/>
  <c r="AC356" i="3"/>
  <c r="AA356" i="3"/>
  <c r="Z356" i="3"/>
  <c r="Y356" i="3"/>
  <c r="V356" i="3"/>
  <c r="Y355" i="3" s="1"/>
  <c r="S356" i="3" a="1"/>
  <c r="S356" i="3" s="1"/>
  <c r="AC355" i="3"/>
  <c r="AB355" i="3"/>
  <c r="AA355" i="3"/>
  <c r="W355" i="3"/>
  <c r="Z355" i="3" s="1"/>
  <c r="V355" i="3"/>
  <c r="U355" i="3" a="1"/>
  <c r="U355" i="3"/>
  <c r="T355" i="3" a="1"/>
  <c r="T355" i="3" s="1"/>
  <c r="S355" i="3" a="1"/>
  <c r="S355" i="3"/>
  <c r="AC354" i="3"/>
  <c r="AA354" i="3"/>
  <c r="Y354" i="3"/>
  <c r="W354" i="3"/>
  <c r="Z354" i="3" s="1"/>
  <c r="V354" i="3"/>
  <c r="T354" i="3" a="1"/>
  <c r="T354" i="3"/>
  <c r="S354" i="3" a="1"/>
  <c r="S354" i="3" s="1"/>
  <c r="AC353" i="3"/>
  <c r="AB353" i="3"/>
  <c r="AA353" i="3"/>
  <c r="X353" i="3"/>
  <c r="W353" i="3"/>
  <c r="V353" i="3"/>
  <c r="Y353" i="3" s="1"/>
  <c r="U353" i="3" a="1"/>
  <c r="U353" i="3"/>
  <c r="T353" i="3" a="1"/>
  <c r="T353" i="3" s="1"/>
  <c r="S353" i="3" a="1"/>
  <c r="S353" i="3"/>
  <c r="AC352" i="3"/>
  <c r="Z352" i="3"/>
  <c r="X352" i="3"/>
  <c r="AA352" i="3" s="1"/>
  <c r="W352" i="3"/>
  <c r="V352" i="3"/>
  <c r="Y352" i="3" s="1"/>
  <c r="U352" i="3" a="1"/>
  <c r="U352" i="3"/>
  <c r="T352" i="3" a="1"/>
  <c r="T352" i="3"/>
  <c r="S352" i="3" a="1"/>
  <c r="S352" i="3"/>
  <c r="AC351" i="3"/>
  <c r="AB351" i="3"/>
  <c r="AA351" i="3"/>
  <c r="Z351" i="3"/>
  <c r="V351" i="3"/>
  <c r="U351" i="3" a="1"/>
  <c r="U351" i="3" s="1"/>
  <c r="T351" i="3" a="1"/>
  <c r="T351" i="3"/>
  <c r="S351" i="3" a="1"/>
  <c r="S351" i="3" s="1"/>
  <c r="AC350" i="3"/>
  <c r="AA350" i="3"/>
  <c r="Z350" i="3"/>
  <c r="V350" i="3"/>
  <c r="S350" i="3" a="1"/>
  <c r="S350" i="3" s="1"/>
  <c r="AC349" i="3"/>
  <c r="AB349" i="3"/>
  <c r="AA349" i="3"/>
  <c r="Z349" i="3"/>
  <c r="Y349" i="3"/>
  <c r="V349" i="3"/>
  <c r="U349" i="3" a="1"/>
  <c r="U349" i="3" s="1"/>
  <c r="T349" i="3" a="1"/>
  <c r="T349" i="3" s="1"/>
  <c r="S349" i="3" a="1"/>
  <c r="S349" i="3"/>
  <c r="AC348" i="3"/>
  <c r="AA348" i="3"/>
  <c r="Z348" i="3"/>
  <c r="Y348" i="3"/>
  <c r="V348" i="3"/>
  <c r="S348" i="3" a="1"/>
  <c r="S348" i="3"/>
  <c r="AC347" i="3"/>
  <c r="AB347" i="3"/>
  <c r="AA347" i="3"/>
  <c r="Z347" i="3"/>
  <c r="Y347" i="3"/>
  <c r="W347" i="3"/>
  <c r="V347" i="3"/>
  <c r="U347" i="3" a="1"/>
  <c r="U347" i="3"/>
  <c r="S347" i="3" a="1"/>
  <c r="S347" i="3" s="1"/>
  <c r="AC346" i="3"/>
  <c r="AA346" i="3"/>
  <c r="Z346" i="3"/>
  <c r="W346" i="3"/>
  <c r="V346" i="3"/>
  <c r="Y346" i="3" s="1"/>
  <c r="T346" i="3" a="1"/>
  <c r="T346" i="3" s="1"/>
  <c r="S346" i="3" a="1"/>
  <c r="S346" i="3" s="1"/>
  <c r="AC345" i="3"/>
  <c r="AB345" i="3"/>
  <c r="AA345" i="3"/>
  <c r="X345" i="3"/>
  <c r="W345" i="3"/>
  <c r="Z345" i="3" s="1"/>
  <c r="V345" i="3"/>
  <c r="Y345" i="3" s="1"/>
  <c r="U345" i="3" a="1"/>
  <c r="U345" i="3" s="1"/>
  <c r="T345" i="3" a="1"/>
  <c r="T345" i="3"/>
  <c r="S345" i="3" a="1"/>
  <c r="S345" i="3" s="1"/>
  <c r="AC344" i="3"/>
  <c r="AB344" i="3"/>
  <c r="AA344" i="3"/>
  <c r="Y344" i="3"/>
  <c r="X344" i="3"/>
  <c r="W344" i="3"/>
  <c r="V344" i="3"/>
  <c r="U344" i="3" a="1"/>
  <c r="U344" i="3" s="1"/>
  <c r="T344" i="3" a="1"/>
  <c r="T344" i="3" s="1"/>
  <c r="S344" i="3" a="1"/>
  <c r="S344" i="3" s="1"/>
  <c r="AC343" i="3"/>
  <c r="AB343" i="3"/>
  <c r="AA343" i="3"/>
  <c r="X343" i="3"/>
  <c r="W343" i="3"/>
  <c r="Z343" i="3" s="1"/>
  <c r="V343" i="3"/>
  <c r="Y343" i="3" s="1"/>
  <c r="U343" i="3" a="1"/>
  <c r="U343" i="3" s="1"/>
  <c r="T343" i="3" a="1"/>
  <c r="T343" i="3"/>
  <c r="S343" i="3" a="1"/>
  <c r="S343" i="3" s="1"/>
  <c r="AC342" i="3"/>
  <c r="AB342" i="3"/>
  <c r="AA342" i="3"/>
  <c r="Y342" i="3"/>
  <c r="X342" i="3"/>
  <c r="W342" i="3"/>
  <c r="V342" i="3"/>
  <c r="U342" i="3" a="1"/>
  <c r="U342" i="3" s="1"/>
  <c r="T342" i="3" a="1"/>
  <c r="T342" i="3" s="1"/>
  <c r="S342" i="3" a="1"/>
  <c r="S342" i="3" s="1"/>
  <c r="AC341" i="3"/>
  <c r="AB341" i="3"/>
  <c r="AA341" i="3"/>
  <c r="X341" i="3"/>
  <c r="W341" i="3"/>
  <c r="Z341" i="3" s="1"/>
  <c r="V341" i="3"/>
  <c r="Y341" i="3" s="1"/>
  <c r="U341" i="3" a="1"/>
  <c r="U341" i="3" s="1"/>
  <c r="T341" i="3" a="1"/>
  <c r="T341" i="3"/>
  <c r="S341" i="3" a="1"/>
  <c r="S341" i="3" s="1"/>
  <c r="AC340" i="3"/>
  <c r="AB340" i="3"/>
  <c r="AA340" i="3"/>
  <c r="Y340" i="3"/>
  <c r="X340" i="3"/>
  <c r="W340" i="3"/>
  <c r="V340" i="3"/>
  <c r="U340" i="3" a="1"/>
  <c r="U340" i="3" s="1"/>
  <c r="T340" i="3" a="1"/>
  <c r="T340" i="3" s="1"/>
  <c r="S340" i="3" a="1"/>
  <c r="S340" i="3" s="1"/>
  <c r="AC339" i="3"/>
  <c r="AB339" i="3"/>
  <c r="AA339" i="3"/>
  <c r="Y339" i="3"/>
  <c r="V339" i="3"/>
  <c r="U339" i="3" a="1"/>
  <c r="U339" i="3" s="1"/>
  <c r="T339" i="3" a="1"/>
  <c r="T339" i="3" s="1"/>
  <c r="S339" i="3" a="1"/>
  <c r="S339" i="3"/>
  <c r="AC338" i="3"/>
  <c r="AA338" i="3"/>
  <c r="Z338" i="3"/>
  <c r="Y338" i="3"/>
  <c r="V338" i="3"/>
  <c r="S338" i="3" a="1"/>
  <c r="S338" i="3"/>
  <c r="AC337" i="3"/>
  <c r="AB337" i="3"/>
  <c r="Z337" i="3"/>
  <c r="Y337" i="3"/>
  <c r="X337" i="3"/>
  <c r="AA337" i="3" s="1"/>
  <c r="W337" i="3"/>
  <c r="V337" i="3"/>
  <c r="U337" i="3" a="1"/>
  <c r="U337" i="3" s="1"/>
  <c r="T337" i="3" a="1"/>
  <c r="T337" i="3"/>
  <c r="S337" i="3" a="1"/>
  <c r="S337" i="3" s="1"/>
  <c r="AC336" i="3"/>
  <c r="AB336" i="3"/>
  <c r="X336" i="3"/>
  <c r="AA335" i="3" s="1"/>
  <c r="W336" i="3"/>
  <c r="Z336" i="3" s="1"/>
  <c r="V336" i="3"/>
  <c r="Y336" i="3" s="1"/>
  <c r="U336" i="3" a="1"/>
  <c r="U336" i="3"/>
  <c r="T336" i="3" a="1"/>
  <c r="T336" i="3" s="1"/>
  <c r="S336" i="3" a="1"/>
  <c r="S336" i="3"/>
  <c r="AC335" i="3"/>
  <c r="AB335" i="3"/>
  <c r="Z335" i="3"/>
  <c r="Y335" i="3"/>
  <c r="V335" i="3"/>
  <c r="U335" i="3" a="1"/>
  <c r="U335" i="3"/>
  <c r="T335" i="3" a="1"/>
  <c r="T335" i="3" s="1"/>
  <c r="S335" i="3" a="1"/>
  <c r="S335" i="3"/>
  <c r="AC334" i="3"/>
  <c r="AA334" i="3"/>
  <c r="Z334" i="3"/>
  <c r="V334" i="3"/>
  <c r="Y334" i="3" s="1"/>
  <c r="S334" i="3" a="1"/>
  <c r="S334" i="3" s="1"/>
  <c r="AC333" i="3"/>
  <c r="AB333" i="3"/>
  <c r="AA333" i="3"/>
  <c r="Z333" i="3"/>
  <c r="V333" i="3"/>
  <c r="U333" i="3" a="1"/>
  <c r="U333" i="3" s="1"/>
  <c r="T333" i="3" a="1"/>
  <c r="T333" i="3"/>
  <c r="S333" i="3" a="1"/>
  <c r="S333" i="3" s="1"/>
  <c r="AC332" i="3"/>
  <c r="AA332" i="3"/>
  <c r="Z332" i="3"/>
  <c r="V332" i="3"/>
  <c r="Y332" i="3" s="1"/>
  <c r="S332" i="3" a="1"/>
  <c r="S332" i="3" s="1"/>
  <c r="AC331" i="3"/>
  <c r="AB331" i="3"/>
  <c r="AA331" i="3"/>
  <c r="Z331" i="3"/>
  <c r="V331" i="3"/>
  <c r="U331" i="3" a="1"/>
  <c r="U331" i="3" s="1"/>
  <c r="T331" i="3" a="1"/>
  <c r="T331" i="3"/>
  <c r="S331" i="3" a="1"/>
  <c r="S331" i="3" s="1"/>
  <c r="AC330" i="3"/>
  <c r="AA330" i="3"/>
  <c r="Z330" i="3"/>
  <c r="V330" i="3"/>
  <c r="Y330" i="3" s="1"/>
  <c r="S330" i="3" a="1"/>
  <c r="S330" i="3"/>
  <c r="AC329" i="3"/>
  <c r="AB329" i="3"/>
  <c r="AA329" i="3"/>
  <c r="Z329" i="3"/>
  <c r="X329" i="3"/>
  <c r="W329" i="3"/>
  <c r="Z328" i="3" s="1"/>
  <c r="V329" i="3"/>
  <c r="Y329" i="3" s="1"/>
  <c r="U329" i="3" a="1"/>
  <c r="U329" i="3"/>
  <c r="T329" i="3" a="1"/>
  <c r="T329" i="3"/>
  <c r="S329" i="3" a="1"/>
  <c r="S329" i="3"/>
  <c r="AC328" i="3"/>
  <c r="Y328" i="3"/>
  <c r="X328" i="3"/>
  <c r="AA328" i="3" s="1"/>
  <c r="W328" i="3"/>
  <c r="V328" i="3"/>
  <c r="U328" i="3" a="1"/>
  <c r="U328" i="3" s="1"/>
  <c r="AB328" i="3" s="1"/>
  <c r="T328" i="3" a="1"/>
  <c r="T328" i="3"/>
  <c r="S328" i="3" a="1"/>
  <c r="S328" i="3" s="1"/>
  <c r="AC327" i="3"/>
  <c r="AB327" i="3"/>
  <c r="AA327" i="3"/>
  <c r="Z327" i="3"/>
  <c r="X327" i="3"/>
  <c r="W327" i="3"/>
  <c r="V327" i="3"/>
  <c r="U327" i="3" a="1"/>
  <c r="U327" i="3" s="1"/>
  <c r="T327" i="3" a="1"/>
  <c r="T327" i="3"/>
  <c r="S327" i="3" a="1"/>
  <c r="S327" i="3" s="1"/>
  <c r="AC326" i="3"/>
  <c r="X326" i="3"/>
  <c r="W326" i="3"/>
  <c r="Z326" i="3" s="1"/>
  <c r="V326" i="3"/>
  <c r="U326" i="3" a="1"/>
  <c r="U326" i="3"/>
  <c r="T326" i="3" a="1"/>
  <c r="T326" i="3" s="1"/>
  <c r="AB326" i="3" s="1"/>
  <c r="S326" i="3" a="1"/>
  <c r="S326" i="3"/>
  <c r="AC325" i="3"/>
  <c r="AB325" i="3"/>
  <c r="X325" i="3"/>
  <c r="W325" i="3"/>
  <c r="Z325" i="3" s="1"/>
  <c r="V325" i="3"/>
  <c r="Y325" i="3" s="1"/>
  <c r="U325" i="3" a="1"/>
  <c r="U325" i="3" s="1"/>
  <c r="T325" i="3" a="1"/>
  <c r="T325" i="3" s="1"/>
  <c r="S325" i="3" a="1"/>
  <c r="S325" i="3" s="1"/>
  <c r="AC324" i="3"/>
  <c r="AB324" i="3"/>
  <c r="Y324" i="3"/>
  <c r="X324" i="3"/>
  <c r="AA324" i="3" s="1"/>
  <c r="W324" i="3"/>
  <c r="V324" i="3"/>
  <c r="U324" i="3" a="1"/>
  <c r="U324" i="3" s="1"/>
  <c r="T324" i="3" a="1"/>
  <c r="T324" i="3" s="1"/>
  <c r="S324" i="3" a="1"/>
  <c r="S324" i="3"/>
  <c r="AC323" i="3"/>
  <c r="AB323" i="3"/>
  <c r="AA323" i="3"/>
  <c r="Z323" i="3"/>
  <c r="X323" i="3"/>
  <c r="W323" i="3"/>
  <c r="V323" i="3"/>
  <c r="U323" i="3" a="1"/>
  <c r="U323" i="3" s="1"/>
  <c r="T323" i="3" a="1"/>
  <c r="T323" i="3"/>
  <c r="S323" i="3" a="1"/>
  <c r="S323" i="3" s="1"/>
  <c r="AC322" i="3"/>
  <c r="X322" i="3"/>
  <c r="W322" i="3"/>
  <c r="Z322" i="3" s="1"/>
  <c r="V322" i="3"/>
  <c r="U322" i="3" a="1"/>
  <c r="U322" i="3"/>
  <c r="T322" i="3" a="1"/>
  <c r="T322" i="3" s="1"/>
  <c r="S322" i="3" a="1"/>
  <c r="S322" i="3"/>
  <c r="AC321" i="3"/>
  <c r="AB321" i="3"/>
  <c r="X321" i="3"/>
  <c r="W321" i="3"/>
  <c r="Z321" i="3" s="1"/>
  <c r="V321" i="3"/>
  <c r="Y321" i="3" s="1"/>
  <c r="U321" i="3" a="1"/>
  <c r="U321" i="3" s="1"/>
  <c r="T321" i="3" a="1"/>
  <c r="T321" i="3"/>
  <c r="S321" i="3" a="1"/>
  <c r="S321" i="3" s="1"/>
  <c r="AC320" i="3"/>
  <c r="Y320" i="3"/>
  <c r="X320" i="3"/>
  <c r="AA320" i="3" s="1"/>
  <c r="W320" i="3"/>
  <c r="V320" i="3"/>
  <c r="U320" i="3" a="1"/>
  <c r="U320" i="3" s="1"/>
  <c r="AB320" i="3" s="1"/>
  <c r="T320" i="3" a="1"/>
  <c r="T320" i="3" s="1"/>
  <c r="S320" i="3" a="1"/>
  <c r="S320" i="3"/>
  <c r="AC319" i="3"/>
  <c r="AB319" i="3"/>
  <c r="AA319" i="3"/>
  <c r="Z319" i="3"/>
  <c r="X319" i="3"/>
  <c r="W319" i="3"/>
  <c r="V319" i="3"/>
  <c r="U319" i="3" a="1"/>
  <c r="U319" i="3" s="1"/>
  <c r="T319" i="3" a="1"/>
  <c r="T319" i="3"/>
  <c r="S319" i="3" a="1"/>
  <c r="S319" i="3" s="1"/>
  <c r="AC318" i="3"/>
  <c r="X318" i="3"/>
  <c r="W318" i="3"/>
  <c r="Z318" i="3" s="1"/>
  <c r="V318" i="3"/>
  <c r="U318" i="3" a="1"/>
  <c r="U318" i="3"/>
  <c r="T318" i="3" a="1"/>
  <c r="T318" i="3" s="1"/>
  <c r="S318" i="3" a="1"/>
  <c r="S318" i="3"/>
  <c r="AC317" i="3"/>
  <c r="AB317" i="3"/>
  <c r="X317" i="3"/>
  <c r="W317" i="3"/>
  <c r="Z317" i="3" s="1"/>
  <c r="V317" i="3"/>
  <c r="Y317" i="3" s="1"/>
  <c r="U317" i="3" a="1"/>
  <c r="U317" i="3" s="1"/>
  <c r="T317" i="3" a="1"/>
  <c r="T317" i="3"/>
  <c r="S317" i="3" a="1"/>
  <c r="S317" i="3" s="1"/>
  <c r="AC316" i="3"/>
  <c r="Y316" i="3"/>
  <c r="X316" i="3"/>
  <c r="AA316" i="3" s="1"/>
  <c r="W316" i="3"/>
  <c r="V316" i="3"/>
  <c r="U316" i="3" a="1"/>
  <c r="U316" i="3" s="1"/>
  <c r="AB316" i="3" s="1"/>
  <c r="T316" i="3" a="1"/>
  <c r="T316" i="3" s="1"/>
  <c r="S316" i="3" a="1"/>
  <c r="S316" i="3" s="1"/>
  <c r="AC315" i="3"/>
  <c r="AB315" i="3"/>
  <c r="AA315" i="3"/>
  <c r="Z315" i="3"/>
  <c r="X315" i="3"/>
  <c r="W315" i="3"/>
  <c r="V315" i="3"/>
  <c r="U315" i="3" a="1"/>
  <c r="U315" i="3" s="1"/>
  <c r="T315" i="3" a="1"/>
  <c r="T315" i="3"/>
  <c r="S315" i="3" a="1"/>
  <c r="S315" i="3" s="1"/>
  <c r="AC314" i="3"/>
  <c r="X314" i="3"/>
  <c r="W314" i="3"/>
  <c r="Z314" i="3" s="1"/>
  <c r="V314" i="3"/>
  <c r="U314" i="3" a="1"/>
  <c r="U314" i="3"/>
  <c r="T314" i="3" a="1"/>
  <c r="T314" i="3" s="1"/>
  <c r="AB314" i="3" s="1"/>
  <c r="S314" i="3" a="1"/>
  <c r="S314" i="3"/>
  <c r="AC313" i="3"/>
  <c r="AB313" i="3"/>
  <c r="X313" i="3"/>
  <c r="W313" i="3"/>
  <c r="Z313" i="3" s="1"/>
  <c r="V313" i="3"/>
  <c r="Y313" i="3" s="1"/>
  <c r="U313" i="3" a="1"/>
  <c r="U313" i="3" s="1"/>
  <c r="T313" i="3" a="1"/>
  <c r="T313" i="3" s="1"/>
  <c r="S313" i="3" a="1"/>
  <c r="S313" i="3" s="1"/>
  <c r="AC312" i="3"/>
  <c r="AB312" i="3"/>
  <c r="Y312" i="3"/>
  <c r="X312" i="3"/>
  <c r="AA312" i="3" s="1"/>
  <c r="W312" i="3"/>
  <c r="V312" i="3"/>
  <c r="U312" i="3" a="1"/>
  <c r="U312" i="3" s="1"/>
  <c r="T312" i="3" a="1"/>
  <c r="T312" i="3" s="1"/>
  <c r="S312" i="3" a="1"/>
  <c r="S312" i="3" s="1"/>
  <c r="AC311" i="3"/>
  <c r="AB311" i="3"/>
  <c r="AA311" i="3"/>
  <c r="Z311" i="3"/>
  <c r="X311" i="3"/>
  <c r="W311" i="3"/>
  <c r="V311" i="3"/>
  <c r="U311" i="3" a="1"/>
  <c r="U311" i="3" s="1"/>
  <c r="T311" i="3" a="1"/>
  <c r="T311" i="3"/>
  <c r="S311" i="3" a="1"/>
  <c r="S311" i="3" s="1"/>
  <c r="AC310" i="3"/>
  <c r="X310" i="3"/>
  <c r="W310" i="3"/>
  <c r="Z310" i="3" s="1"/>
  <c r="V310" i="3"/>
  <c r="U310" i="3" a="1"/>
  <c r="U310" i="3"/>
  <c r="T310" i="3" a="1"/>
  <c r="T310" i="3" s="1"/>
  <c r="AB310" i="3" s="1"/>
  <c r="S310" i="3" a="1"/>
  <c r="S310" i="3"/>
  <c r="AC309" i="3"/>
  <c r="AB309" i="3"/>
  <c r="X309" i="3"/>
  <c r="W309" i="3"/>
  <c r="Z309" i="3" s="1"/>
  <c r="V309" i="3"/>
  <c r="Y309" i="3" s="1"/>
  <c r="U309" i="3" a="1"/>
  <c r="U309" i="3" s="1"/>
  <c r="T309" i="3" a="1"/>
  <c r="T309" i="3" s="1"/>
  <c r="S309" i="3" a="1"/>
  <c r="S309" i="3" s="1"/>
  <c r="AC308" i="3"/>
  <c r="AB308" i="3"/>
  <c r="Y308" i="3"/>
  <c r="X308" i="3"/>
  <c r="AA308" i="3" s="1"/>
  <c r="W308" i="3"/>
  <c r="V308" i="3"/>
  <c r="U308" i="3" a="1"/>
  <c r="U308" i="3" s="1"/>
  <c r="T308" i="3" a="1"/>
  <c r="T308" i="3" s="1"/>
  <c r="S308" i="3" a="1"/>
  <c r="S308" i="3"/>
  <c r="AC307" i="3"/>
  <c r="AB307" i="3"/>
  <c r="AA307" i="3"/>
  <c r="Z307" i="3"/>
  <c r="Y307" i="3"/>
  <c r="V307" i="3"/>
  <c r="U307" i="3" a="1"/>
  <c r="U307" i="3"/>
  <c r="T307" i="3" a="1"/>
  <c r="T307" i="3" s="1"/>
  <c r="S307" i="3" a="1"/>
  <c r="S307" i="3"/>
  <c r="AC306" i="3"/>
  <c r="AA306" i="3"/>
  <c r="Z306" i="3"/>
  <c r="Y306" i="3"/>
  <c r="V306" i="3"/>
  <c r="S306" i="3" a="1"/>
  <c r="S306" i="3"/>
  <c r="AC305" i="3"/>
  <c r="AB305" i="3"/>
  <c r="Z305" i="3"/>
  <c r="Y305" i="3"/>
  <c r="X305" i="3"/>
  <c r="AA305" i="3" s="1"/>
  <c r="W305" i="3"/>
  <c r="V305" i="3"/>
  <c r="U305" i="3" a="1"/>
  <c r="U305" i="3" s="1"/>
  <c r="T305" i="3" a="1"/>
  <c r="T305" i="3"/>
  <c r="S305" i="3" a="1"/>
  <c r="S305" i="3" s="1"/>
  <c r="AC304" i="3"/>
  <c r="AB304" i="3"/>
  <c r="AA304" i="3"/>
  <c r="X304" i="3"/>
  <c r="AA303" i="3" s="1"/>
  <c r="W304" i="3"/>
  <c r="Z304" i="3" s="1"/>
  <c r="V304" i="3"/>
  <c r="Y304" i="3" s="1"/>
  <c r="U304" i="3" a="1"/>
  <c r="U304" i="3"/>
  <c r="T304" i="3" a="1"/>
  <c r="T304" i="3" s="1"/>
  <c r="S304" i="3" a="1"/>
  <c r="S304" i="3"/>
  <c r="AC303" i="3"/>
  <c r="AB303" i="3"/>
  <c r="Z303" i="3"/>
  <c r="Y303" i="3"/>
  <c r="V303" i="3"/>
  <c r="U303" i="3" a="1"/>
  <c r="U303" i="3"/>
  <c r="T303" i="3" a="1"/>
  <c r="T303" i="3" s="1"/>
  <c r="S303" i="3" a="1"/>
  <c r="S303" i="3"/>
  <c r="AC302" i="3"/>
  <c r="AA302" i="3"/>
  <c r="Z302" i="3"/>
  <c r="V302" i="3"/>
  <c r="Y302" i="3" s="1"/>
  <c r="S302" i="3" a="1"/>
  <c r="S302" i="3" s="1"/>
  <c r="AC301" i="3"/>
  <c r="AB301" i="3"/>
  <c r="Y301" i="3"/>
  <c r="X301" i="3"/>
  <c r="W301" i="3"/>
  <c r="Z301" i="3" s="1"/>
  <c r="V301" i="3"/>
  <c r="U301" i="3" a="1"/>
  <c r="U301" i="3"/>
  <c r="T301" i="3" a="1"/>
  <c r="T301" i="3" s="1"/>
  <c r="S301" i="3" a="1"/>
  <c r="S301" i="3"/>
  <c r="AC300" i="3"/>
  <c r="X300" i="3"/>
  <c r="W300" i="3"/>
  <c r="Z300" i="3" s="1"/>
  <c r="V300" i="3"/>
  <c r="Y300" i="3" s="1"/>
  <c r="U300" i="3" a="1"/>
  <c r="U300" i="3" s="1"/>
  <c r="T300" i="3" a="1"/>
  <c r="T300" i="3" s="1"/>
  <c r="AB300" i="3" s="1"/>
  <c r="S300" i="3" a="1"/>
  <c r="S300" i="3" s="1"/>
  <c r="AC299" i="3"/>
  <c r="AB299" i="3"/>
  <c r="Y299" i="3"/>
  <c r="X299" i="3"/>
  <c r="AA299" i="3" s="1"/>
  <c r="W299" i="3"/>
  <c r="V299" i="3"/>
  <c r="U299" i="3" a="1"/>
  <c r="U299" i="3" s="1"/>
  <c r="T299" i="3" a="1"/>
  <c r="T299" i="3" s="1"/>
  <c r="S299" i="3" a="1"/>
  <c r="S299" i="3"/>
  <c r="AC298" i="3"/>
  <c r="AA298" i="3"/>
  <c r="Z298" i="3"/>
  <c r="X298" i="3"/>
  <c r="W298" i="3"/>
  <c r="V298" i="3"/>
  <c r="Y298" i="3" s="1"/>
  <c r="U298" i="3" a="1"/>
  <c r="U298" i="3" s="1"/>
  <c r="T298" i="3" a="1"/>
  <c r="T298" i="3" s="1"/>
  <c r="AB298" i="3" s="1"/>
  <c r="S298" i="3" a="1"/>
  <c r="S298" i="3" s="1"/>
  <c r="AC297" i="3"/>
  <c r="AB297" i="3"/>
  <c r="X297" i="3"/>
  <c r="AA297" i="3" s="1"/>
  <c r="W297" i="3"/>
  <c r="Z297" i="3" s="1"/>
  <c r="V297" i="3"/>
  <c r="U297" i="3" a="1"/>
  <c r="U297" i="3"/>
  <c r="T297" i="3" a="1"/>
  <c r="T297" i="3" s="1"/>
  <c r="S297" i="3" a="1"/>
  <c r="S297" i="3" s="1"/>
  <c r="AC296" i="3"/>
  <c r="AA296" i="3"/>
  <c r="X296" i="3"/>
  <c r="W296" i="3"/>
  <c r="Z296" i="3" s="1"/>
  <c r="V296" i="3"/>
  <c r="Y296" i="3" s="1"/>
  <c r="U296" i="3" a="1"/>
  <c r="U296" i="3" s="1"/>
  <c r="T296" i="3" a="1"/>
  <c r="T296" i="3"/>
  <c r="AB296" i="3" s="1"/>
  <c r="S296" i="3" a="1"/>
  <c r="S296" i="3" s="1"/>
  <c r="AC295" i="3"/>
  <c r="AB295" i="3"/>
  <c r="AA295" i="3"/>
  <c r="Y295" i="3"/>
  <c r="X295" i="3"/>
  <c r="W295" i="3"/>
  <c r="V295" i="3"/>
  <c r="U295" i="3" a="1"/>
  <c r="U295" i="3" s="1"/>
  <c r="T295" i="3" a="1"/>
  <c r="T295" i="3" s="1"/>
  <c r="S295" i="3" a="1"/>
  <c r="S295" i="3"/>
  <c r="AC294" i="3"/>
  <c r="AA294" i="3"/>
  <c r="Z294" i="3"/>
  <c r="Y294" i="3"/>
  <c r="X294" i="3"/>
  <c r="W294" i="3"/>
  <c r="Z293" i="3" s="1"/>
  <c r="V294" i="3"/>
  <c r="U294" i="3" a="1"/>
  <c r="U294" i="3" s="1"/>
  <c r="T294" i="3" a="1"/>
  <c r="T294" i="3"/>
  <c r="S294" i="3" a="1"/>
  <c r="S294" i="3" s="1"/>
  <c r="AC293" i="3"/>
  <c r="AB293" i="3"/>
  <c r="AA293" i="3"/>
  <c r="V293" i="3"/>
  <c r="Y293" i="3" s="1"/>
  <c r="U293" i="3" a="1"/>
  <c r="U293" i="3" s="1"/>
  <c r="T293" i="3" a="1"/>
  <c r="T293" i="3"/>
  <c r="S293" i="3" a="1"/>
  <c r="S293" i="3" s="1"/>
  <c r="AC292" i="3"/>
  <c r="AA292" i="3"/>
  <c r="Z292" i="3"/>
  <c r="V292" i="3"/>
  <c r="Y292" i="3" s="1"/>
  <c r="S292" i="3" a="1"/>
  <c r="S292" i="3"/>
  <c r="AC291" i="3"/>
  <c r="AB291" i="3"/>
  <c r="X291" i="3"/>
  <c r="AA291" i="3" s="1"/>
  <c r="W291" i="3"/>
  <c r="V291" i="3"/>
  <c r="U291" i="3" a="1"/>
  <c r="U291" i="3"/>
  <c r="T291" i="3" a="1"/>
  <c r="T291" i="3" s="1"/>
  <c r="S291" i="3" a="1"/>
  <c r="S291" i="3"/>
  <c r="AC290" i="3"/>
  <c r="Y290" i="3"/>
  <c r="X290" i="3"/>
  <c r="W290" i="3"/>
  <c r="V290" i="3"/>
  <c r="U290" i="3" a="1"/>
  <c r="U290" i="3" s="1"/>
  <c r="T290" i="3" a="1"/>
  <c r="T290" i="3"/>
  <c r="AB290" i="3" s="1"/>
  <c r="S290" i="3" a="1"/>
  <c r="S290" i="3" s="1"/>
  <c r="AC289" i="3"/>
  <c r="AB289" i="3"/>
  <c r="AA289" i="3"/>
  <c r="Z289" i="3"/>
  <c r="X289" i="3"/>
  <c r="W289" i="3"/>
  <c r="V289" i="3"/>
  <c r="U289" i="3" a="1"/>
  <c r="U289" i="3"/>
  <c r="T289" i="3" a="1"/>
  <c r="T289" i="3"/>
  <c r="S289" i="3" a="1"/>
  <c r="S289" i="3" s="1"/>
  <c r="AC288" i="3"/>
  <c r="AB288" i="3"/>
  <c r="AA288" i="3"/>
  <c r="X288" i="3"/>
  <c r="AA287" i="3" s="1"/>
  <c r="W288" i="3"/>
  <c r="Z288" i="3" s="1"/>
  <c r="V288" i="3"/>
  <c r="U288" i="3" a="1"/>
  <c r="U288" i="3"/>
  <c r="T288" i="3" a="1"/>
  <c r="T288" i="3" s="1"/>
  <c r="S288" i="3" a="1"/>
  <c r="S288" i="3"/>
  <c r="AC287" i="3"/>
  <c r="AB287" i="3"/>
  <c r="Z287" i="3"/>
  <c r="Y287" i="3"/>
  <c r="W287" i="3"/>
  <c r="V287" i="3"/>
  <c r="U287" i="3" a="1"/>
  <c r="U287" i="3" s="1"/>
  <c r="T287" i="3" a="1"/>
  <c r="T287" i="3"/>
  <c r="S287" i="3" a="1"/>
  <c r="S287" i="3" s="1"/>
  <c r="AC286" i="3"/>
  <c r="AA286" i="3"/>
  <c r="Z286" i="3"/>
  <c r="Y286" i="3"/>
  <c r="W286" i="3"/>
  <c r="V286" i="3"/>
  <c r="T286" i="3" a="1"/>
  <c r="T286" i="3" s="1"/>
  <c r="S286" i="3" a="1"/>
  <c r="S286" i="3"/>
  <c r="AC285" i="3"/>
  <c r="AB285" i="3"/>
  <c r="Z285" i="3"/>
  <c r="Y285" i="3"/>
  <c r="X285" i="3"/>
  <c r="W285" i="3"/>
  <c r="V285" i="3"/>
  <c r="U285" i="3" a="1"/>
  <c r="U285" i="3"/>
  <c r="T285" i="3" a="1"/>
  <c r="T285" i="3"/>
  <c r="S285" i="3" a="1"/>
  <c r="S285" i="3"/>
  <c r="AC284" i="3"/>
  <c r="Z284" i="3"/>
  <c r="X284" i="3"/>
  <c r="W284" i="3"/>
  <c r="Z283" i="3" s="1"/>
  <c r="V284" i="3"/>
  <c r="Y284" i="3" s="1"/>
  <c r="U284" i="3" a="1"/>
  <c r="U284" i="3"/>
  <c r="T284" i="3" a="1"/>
  <c r="T284" i="3" s="1"/>
  <c r="AB284" i="3" s="1"/>
  <c r="S284" i="3" a="1"/>
  <c r="S284" i="3"/>
  <c r="AC283" i="3"/>
  <c r="AB283" i="3"/>
  <c r="Y283" i="3"/>
  <c r="X283" i="3"/>
  <c r="W283" i="3"/>
  <c r="V283" i="3"/>
  <c r="U283" i="3" a="1"/>
  <c r="U283" i="3" s="1"/>
  <c r="T283" i="3" a="1"/>
  <c r="T283" i="3"/>
  <c r="S283" i="3" a="1"/>
  <c r="S283" i="3" s="1"/>
  <c r="AC282" i="3"/>
  <c r="Z282" i="3"/>
  <c r="X282" i="3"/>
  <c r="W282" i="3"/>
  <c r="Z281" i="3" s="1"/>
  <c r="V282" i="3"/>
  <c r="Y282" i="3" s="1"/>
  <c r="U282" i="3" a="1"/>
  <c r="U282" i="3"/>
  <c r="T282" i="3" a="1"/>
  <c r="T282" i="3" s="1"/>
  <c r="AB282" i="3" s="1"/>
  <c r="S282" i="3" a="1"/>
  <c r="S282" i="3"/>
  <c r="AC281" i="3"/>
  <c r="AB281" i="3"/>
  <c r="Y281" i="3"/>
  <c r="X281" i="3"/>
  <c r="W281" i="3"/>
  <c r="V281" i="3"/>
  <c r="U281" i="3" a="1"/>
  <c r="U281" i="3"/>
  <c r="T281" i="3" a="1"/>
  <c r="T281" i="3"/>
  <c r="S281" i="3" a="1"/>
  <c r="S281" i="3"/>
  <c r="AC280" i="3"/>
  <c r="Z280" i="3"/>
  <c r="X280" i="3"/>
  <c r="W280" i="3"/>
  <c r="Z279" i="3" s="1"/>
  <c r="V280" i="3"/>
  <c r="Y280" i="3" s="1"/>
  <c r="U280" i="3" a="1"/>
  <c r="U280" i="3"/>
  <c r="T280" i="3" a="1"/>
  <c r="T280" i="3" s="1"/>
  <c r="AB280" i="3" s="1"/>
  <c r="S280" i="3" a="1"/>
  <c r="S280" i="3"/>
  <c r="AC279" i="3"/>
  <c r="AB279" i="3"/>
  <c r="Y279" i="3"/>
  <c r="X279" i="3"/>
  <c r="W279" i="3"/>
  <c r="V279" i="3"/>
  <c r="U279" i="3" a="1"/>
  <c r="U279" i="3" s="1"/>
  <c r="T279" i="3" a="1"/>
  <c r="T279" i="3"/>
  <c r="S279" i="3" a="1"/>
  <c r="S279" i="3" s="1"/>
  <c r="AC278" i="3"/>
  <c r="Z278" i="3"/>
  <c r="X278" i="3"/>
  <c r="AA277" i="3" s="1"/>
  <c r="W278" i="3"/>
  <c r="Z277" i="3" s="1"/>
  <c r="V278" i="3"/>
  <c r="Y278" i="3" s="1"/>
  <c r="U278" i="3" a="1"/>
  <c r="U278" i="3"/>
  <c r="T278" i="3" a="1"/>
  <c r="T278" i="3" s="1"/>
  <c r="AB278" i="3" s="1"/>
  <c r="S278" i="3" a="1"/>
  <c r="S278" i="3"/>
  <c r="AC277" i="3"/>
  <c r="AB277" i="3"/>
  <c r="V277" i="3"/>
  <c r="Y277" i="3" s="1"/>
  <c r="U277" i="3" a="1"/>
  <c r="U277" i="3"/>
  <c r="T277" i="3" a="1"/>
  <c r="T277" i="3"/>
  <c r="S277" i="3" a="1"/>
  <c r="S277" i="3"/>
  <c r="AC276" i="3"/>
  <c r="AA276" i="3"/>
  <c r="Z276" i="3"/>
  <c r="V276" i="3"/>
  <c r="S276" i="3" a="1"/>
  <c r="S276" i="3" s="1"/>
  <c r="AC275" i="3"/>
  <c r="AB275" i="3"/>
  <c r="X275" i="3"/>
  <c r="W275" i="3"/>
  <c r="Z275" i="3" s="1"/>
  <c r="V275" i="3"/>
  <c r="Y275" i="3" s="1"/>
  <c r="U275" i="3" a="1"/>
  <c r="U275" i="3"/>
  <c r="T275" i="3" a="1"/>
  <c r="T275" i="3" s="1"/>
  <c r="S275" i="3" a="1"/>
  <c r="S275" i="3"/>
  <c r="AC274" i="3"/>
  <c r="Z274" i="3"/>
  <c r="X274" i="3"/>
  <c r="W274" i="3"/>
  <c r="V274" i="3"/>
  <c r="U274" i="3" a="1"/>
  <c r="U274" i="3" s="1"/>
  <c r="T274" i="3" a="1"/>
  <c r="T274" i="3"/>
  <c r="AB274" i="3" s="1"/>
  <c r="S274" i="3" a="1"/>
  <c r="S274" i="3" s="1"/>
  <c r="AC273" i="3"/>
  <c r="AB273" i="3"/>
  <c r="AA273" i="3"/>
  <c r="X273" i="3"/>
  <c r="AA272" i="3" s="1"/>
  <c r="W273" i="3"/>
  <c r="Z273" i="3" s="1"/>
  <c r="V273" i="3"/>
  <c r="U273" i="3" a="1"/>
  <c r="U273" i="3"/>
  <c r="T273" i="3" a="1"/>
  <c r="T273" i="3" s="1"/>
  <c r="S273" i="3" a="1"/>
  <c r="S273" i="3"/>
  <c r="AC272" i="3"/>
  <c r="Z272" i="3"/>
  <c r="X272" i="3"/>
  <c r="W272" i="3"/>
  <c r="V272" i="3"/>
  <c r="Y272" i="3" s="1"/>
  <c r="U272" i="3" a="1"/>
  <c r="U272" i="3" s="1"/>
  <c r="T272" i="3" a="1"/>
  <c r="T272" i="3"/>
  <c r="AB272" i="3" s="1"/>
  <c r="S272" i="3" a="1"/>
  <c r="S272" i="3" s="1"/>
  <c r="AC271" i="3"/>
  <c r="AB271" i="3"/>
  <c r="AA271" i="3"/>
  <c r="W271" i="3"/>
  <c r="Z271" i="3" s="1"/>
  <c r="V271" i="3"/>
  <c r="U271" i="3" a="1"/>
  <c r="U271" i="3"/>
  <c r="T271" i="3" a="1"/>
  <c r="T271" i="3" s="1"/>
  <c r="S271" i="3" a="1"/>
  <c r="S271" i="3"/>
  <c r="AC270" i="3"/>
  <c r="AA270" i="3"/>
  <c r="W270" i="3"/>
  <c r="Z270" i="3" s="1"/>
  <c r="V270" i="3"/>
  <c r="Y270" i="3" s="1"/>
  <c r="T270" i="3" a="1"/>
  <c r="T270" i="3"/>
  <c r="S270" i="3" a="1"/>
  <c r="S270" i="3"/>
  <c r="AC269" i="3"/>
  <c r="AB269" i="3"/>
  <c r="AA269" i="3"/>
  <c r="Z269" i="3"/>
  <c r="V269" i="3"/>
  <c r="U269" i="3" a="1"/>
  <c r="U269" i="3"/>
  <c r="T269" i="3" a="1"/>
  <c r="T269" i="3"/>
  <c r="S269" i="3" a="1"/>
  <c r="S269" i="3"/>
  <c r="AC268" i="3"/>
  <c r="AA268" i="3"/>
  <c r="Z268" i="3"/>
  <c r="Y268" i="3"/>
  <c r="V268" i="3"/>
  <c r="S268" i="3" a="1"/>
  <c r="S268" i="3"/>
  <c r="AC267" i="3"/>
  <c r="AB267" i="3"/>
  <c r="AA267" i="3"/>
  <c r="Z267" i="3"/>
  <c r="Y267" i="3"/>
  <c r="X267" i="3"/>
  <c r="W267" i="3"/>
  <c r="V267" i="3"/>
  <c r="Y266" i="3" s="1"/>
  <c r="U267" i="3" a="1"/>
  <c r="U267" i="3" s="1"/>
  <c r="T267" i="3" a="1"/>
  <c r="T267" i="3"/>
  <c r="S267" i="3" a="1"/>
  <c r="S267" i="3" s="1"/>
  <c r="AC266" i="3"/>
  <c r="AB266" i="3"/>
  <c r="AA266" i="3"/>
  <c r="X266" i="3"/>
  <c r="AA265" i="3" s="1"/>
  <c r="W266" i="3"/>
  <c r="Z266" i="3" s="1"/>
  <c r="V266" i="3"/>
  <c r="U266" i="3" a="1"/>
  <c r="U266" i="3"/>
  <c r="T266" i="3" a="1"/>
  <c r="T266" i="3" s="1"/>
  <c r="S266" i="3" a="1"/>
  <c r="S266" i="3"/>
  <c r="AC265" i="3"/>
  <c r="AB265" i="3"/>
  <c r="Z265" i="3"/>
  <c r="Y265" i="3"/>
  <c r="V265" i="3"/>
  <c r="U265" i="3" a="1"/>
  <c r="U265" i="3"/>
  <c r="T265" i="3" a="1"/>
  <c r="T265" i="3" s="1"/>
  <c r="S265" i="3" a="1"/>
  <c r="S265" i="3"/>
  <c r="AC264" i="3"/>
  <c r="AA264" i="3"/>
  <c r="Z264" i="3"/>
  <c r="V264" i="3"/>
  <c r="S264" i="3" a="1"/>
  <c r="S264" i="3"/>
  <c r="AC263" i="3"/>
  <c r="AB263" i="3"/>
  <c r="Z263" i="3"/>
  <c r="X263" i="3"/>
  <c r="W263" i="3"/>
  <c r="V263" i="3"/>
  <c r="U263" i="3" a="1"/>
  <c r="U263" i="3"/>
  <c r="T263" i="3" a="1"/>
  <c r="T263" i="3"/>
  <c r="S263" i="3" a="1"/>
  <c r="S263" i="3"/>
  <c r="AC262" i="3"/>
  <c r="X262" i="3"/>
  <c r="W262" i="3"/>
  <c r="V262" i="3"/>
  <c r="Y262" i="3" s="1"/>
  <c r="U262" i="3" a="1"/>
  <c r="U262" i="3"/>
  <c r="T262" i="3" a="1"/>
  <c r="T262" i="3" s="1"/>
  <c r="AB262" i="3" s="1"/>
  <c r="S262" i="3" a="1"/>
  <c r="S262" i="3"/>
  <c r="AC261" i="3"/>
  <c r="AB261" i="3"/>
  <c r="X261" i="3"/>
  <c r="W261" i="3"/>
  <c r="V261" i="3"/>
  <c r="U261" i="3" a="1"/>
  <c r="U261" i="3"/>
  <c r="T261" i="3" a="1"/>
  <c r="T261" i="3"/>
  <c r="S261" i="3" a="1"/>
  <c r="S261" i="3"/>
  <c r="AC260" i="3"/>
  <c r="X260" i="3"/>
  <c r="AA259" i="3" s="1"/>
  <c r="W260" i="3"/>
  <c r="V260" i="3"/>
  <c r="Y260" i="3" s="1"/>
  <c r="U260" i="3" a="1"/>
  <c r="U260" i="3"/>
  <c r="T260" i="3" a="1"/>
  <c r="T260" i="3" s="1"/>
  <c r="AB260" i="3" s="1"/>
  <c r="S260" i="3" a="1"/>
  <c r="S260" i="3"/>
  <c r="AC259" i="3"/>
  <c r="AB259" i="3"/>
  <c r="V259" i="3"/>
  <c r="Y259" i="3" s="1"/>
  <c r="U259" i="3" a="1"/>
  <c r="U259" i="3"/>
  <c r="T259" i="3" a="1"/>
  <c r="T259" i="3"/>
  <c r="S259" i="3" a="1"/>
  <c r="S259" i="3"/>
  <c r="AC258" i="3"/>
  <c r="AA258" i="3"/>
  <c r="Z258" i="3"/>
  <c r="V258" i="3"/>
  <c r="S258" i="3" a="1"/>
  <c r="S258" i="3" s="1"/>
  <c r="AC257" i="3"/>
  <c r="AB257" i="3"/>
  <c r="AA257" i="3"/>
  <c r="X257" i="3"/>
  <c r="AA256" i="3" s="1"/>
  <c r="W257" i="3"/>
  <c r="Z257" i="3" s="1"/>
  <c r="V257" i="3"/>
  <c r="U257" i="3" a="1"/>
  <c r="U257" i="3"/>
  <c r="T257" i="3" a="1"/>
  <c r="T257" i="3" s="1"/>
  <c r="S257" i="3" a="1"/>
  <c r="S257" i="3"/>
  <c r="AC256" i="3"/>
  <c r="Z256" i="3"/>
  <c r="Y256" i="3"/>
  <c r="X256" i="3"/>
  <c r="W256" i="3"/>
  <c r="V256" i="3"/>
  <c r="Y255" i="3" s="1"/>
  <c r="U256" i="3" a="1"/>
  <c r="U256" i="3" s="1"/>
  <c r="T256" i="3" a="1"/>
  <c r="T256" i="3"/>
  <c r="S256" i="3" a="1"/>
  <c r="S256" i="3" s="1"/>
  <c r="AC255" i="3"/>
  <c r="AB255" i="3"/>
  <c r="X255" i="3"/>
  <c r="W255" i="3"/>
  <c r="Z255" i="3" s="1"/>
  <c r="V255" i="3"/>
  <c r="U255" i="3" a="1"/>
  <c r="U255" i="3"/>
  <c r="T255" i="3" a="1"/>
  <c r="T255" i="3" s="1"/>
  <c r="S255" i="3" a="1"/>
  <c r="S255" i="3"/>
  <c r="AC254" i="3"/>
  <c r="Z254" i="3"/>
  <c r="X254" i="3"/>
  <c r="W254" i="3"/>
  <c r="V254" i="3"/>
  <c r="U254" i="3" a="1"/>
  <c r="U254" i="3" s="1"/>
  <c r="T254" i="3" a="1"/>
  <c r="T254" i="3"/>
  <c r="AB254" i="3" s="1"/>
  <c r="S254" i="3" a="1"/>
  <c r="S254" i="3" s="1"/>
  <c r="AC253" i="3"/>
  <c r="AB253" i="3"/>
  <c r="AA253" i="3"/>
  <c r="X253" i="3"/>
  <c r="AA252" i="3" s="1"/>
  <c r="W253" i="3"/>
  <c r="Z253" i="3" s="1"/>
  <c r="V253" i="3"/>
  <c r="U253" i="3" a="1"/>
  <c r="U253" i="3"/>
  <c r="T253" i="3" a="1"/>
  <c r="T253" i="3" s="1"/>
  <c r="S253" i="3" a="1"/>
  <c r="S253" i="3"/>
  <c r="AC252" i="3"/>
  <c r="Z252" i="3"/>
  <c r="X252" i="3"/>
  <c r="W252" i="3"/>
  <c r="V252" i="3"/>
  <c r="Y251" i="3" s="1"/>
  <c r="U252" i="3" a="1"/>
  <c r="U252" i="3" s="1"/>
  <c r="T252" i="3" a="1"/>
  <c r="T252" i="3"/>
  <c r="AB252" i="3" s="1"/>
  <c r="S252" i="3" a="1"/>
  <c r="S252" i="3" s="1"/>
  <c r="AC251" i="3"/>
  <c r="AB251" i="3"/>
  <c r="AA251" i="3"/>
  <c r="X251" i="3"/>
  <c r="AA250" i="3" s="1"/>
  <c r="W251" i="3"/>
  <c r="Z251" i="3" s="1"/>
  <c r="V251" i="3"/>
  <c r="U251" i="3" a="1"/>
  <c r="U251" i="3"/>
  <c r="T251" i="3" a="1"/>
  <c r="T251" i="3" s="1"/>
  <c r="S251" i="3" a="1"/>
  <c r="S251" i="3"/>
  <c r="AC250" i="3"/>
  <c r="Z250" i="3"/>
  <c r="Y250" i="3"/>
  <c r="X250" i="3"/>
  <c r="W250" i="3"/>
  <c r="V250" i="3"/>
  <c r="Y249" i="3" s="1"/>
  <c r="U250" i="3" a="1"/>
  <c r="U250" i="3" s="1"/>
  <c r="T250" i="3" a="1"/>
  <c r="T250" i="3"/>
  <c r="S250" i="3" a="1"/>
  <c r="S250" i="3" s="1"/>
  <c r="AC249" i="3"/>
  <c r="AB249" i="3"/>
  <c r="AA249" i="3"/>
  <c r="X249" i="3"/>
  <c r="AA248" i="3" s="1"/>
  <c r="W249" i="3"/>
  <c r="Z249" i="3" s="1"/>
  <c r="V249" i="3"/>
  <c r="U249" i="3" a="1"/>
  <c r="U249" i="3"/>
  <c r="T249" i="3" a="1"/>
  <c r="T249" i="3" s="1"/>
  <c r="S249" i="3" a="1"/>
  <c r="S249" i="3"/>
  <c r="AC248" i="3"/>
  <c r="Z248" i="3"/>
  <c r="Y248" i="3"/>
  <c r="X248" i="3"/>
  <c r="W248" i="3"/>
  <c r="V248" i="3"/>
  <c r="Y247" i="3" s="1"/>
  <c r="U248" i="3" a="1"/>
  <c r="U248" i="3" s="1"/>
  <c r="T248" i="3" a="1"/>
  <c r="T248" i="3"/>
  <c r="S248" i="3" a="1"/>
  <c r="S248" i="3" s="1"/>
  <c r="AC247" i="3"/>
  <c r="AB247" i="3"/>
  <c r="X247" i="3"/>
  <c r="W247" i="3"/>
  <c r="Z247" i="3" s="1"/>
  <c r="V247" i="3"/>
  <c r="U247" i="3" a="1"/>
  <c r="U247" i="3"/>
  <c r="T247" i="3" a="1"/>
  <c r="T247" i="3" s="1"/>
  <c r="S247" i="3" a="1"/>
  <c r="S247" i="3"/>
  <c r="AC246" i="3"/>
  <c r="Z246" i="3"/>
  <c r="X246" i="3"/>
  <c r="W246" i="3"/>
  <c r="V246" i="3"/>
  <c r="U246" i="3" a="1"/>
  <c r="U246" i="3" s="1"/>
  <c r="T246" i="3" a="1"/>
  <c r="T246" i="3"/>
  <c r="AB246" i="3" s="1"/>
  <c r="S246" i="3" a="1"/>
  <c r="S246" i="3" s="1"/>
  <c r="AC245" i="3"/>
  <c r="AB245" i="3"/>
  <c r="AA245" i="3"/>
  <c r="X245" i="3"/>
  <c r="AA244" i="3" s="1"/>
  <c r="W245" i="3"/>
  <c r="Z245" i="3" s="1"/>
  <c r="V245" i="3"/>
  <c r="U245" i="3" a="1"/>
  <c r="U245" i="3"/>
  <c r="T245" i="3" a="1"/>
  <c r="T245" i="3" s="1"/>
  <c r="S245" i="3" a="1"/>
  <c r="S245" i="3"/>
  <c r="AC244" i="3"/>
  <c r="Z244" i="3"/>
  <c r="X244" i="3"/>
  <c r="W244" i="3"/>
  <c r="V244" i="3"/>
  <c r="Y243" i="3" s="1"/>
  <c r="U244" i="3" a="1"/>
  <c r="U244" i="3" s="1"/>
  <c r="T244" i="3" a="1"/>
  <c r="T244" i="3"/>
  <c r="AB244" i="3" s="1"/>
  <c r="S244" i="3" a="1"/>
  <c r="S244" i="3" s="1"/>
  <c r="AC243" i="3"/>
  <c r="AB243" i="3"/>
  <c r="AA243" i="3"/>
  <c r="X243" i="3"/>
  <c r="AA242" i="3" s="1"/>
  <c r="W243" i="3"/>
  <c r="Z243" i="3" s="1"/>
  <c r="V243" i="3"/>
  <c r="U243" i="3" a="1"/>
  <c r="U243" i="3"/>
  <c r="T243" i="3" a="1"/>
  <c r="T243" i="3" s="1"/>
  <c r="S243" i="3" a="1"/>
  <c r="S243" i="3"/>
  <c r="AC242" i="3"/>
  <c r="Z242" i="3"/>
  <c r="Y242" i="3"/>
  <c r="X242" i="3"/>
  <c r="W242" i="3"/>
  <c r="V242" i="3"/>
  <c r="Y241" i="3" s="1"/>
  <c r="U242" i="3" a="1"/>
  <c r="U242" i="3" s="1"/>
  <c r="T242" i="3" a="1"/>
  <c r="T242" i="3"/>
  <c r="S242" i="3" a="1"/>
  <c r="S242" i="3" s="1"/>
  <c r="AC241" i="3"/>
  <c r="AB241" i="3"/>
  <c r="AA241" i="3"/>
  <c r="X241" i="3"/>
  <c r="AA240" i="3" s="1"/>
  <c r="W241" i="3"/>
  <c r="Z241" i="3" s="1"/>
  <c r="V241" i="3"/>
  <c r="U241" i="3" a="1"/>
  <c r="U241" i="3"/>
  <c r="T241" i="3" a="1"/>
  <c r="T241" i="3" s="1"/>
  <c r="S241" i="3" a="1"/>
  <c r="S241" i="3"/>
  <c r="AC240" i="3"/>
  <c r="Z240" i="3"/>
  <c r="X240" i="3"/>
  <c r="W240" i="3"/>
  <c r="Z239" i="3" s="1"/>
  <c r="V240" i="3"/>
  <c r="Y240" i="3" s="1"/>
  <c r="U240" i="3" a="1"/>
  <c r="U240" i="3" s="1"/>
  <c r="T240" i="3" a="1"/>
  <c r="T240" i="3"/>
  <c r="S240" i="3" a="1"/>
  <c r="S240" i="3" s="1"/>
  <c r="AC239" i="3"/>
  <c r="AB239" i="3"/>
  <c r="AA239" i="3"/>
  <c r="V239" i="3"/>
  <c r="Y239" i="3" s="1"/>
  <c r="U239" i="3" a="1"/>
  <c r="U239" i="3" s="1"/>
  <c r="T239" i="3" a="1"/>
  <c r="T239" i="3"/>
  <c r="S239" i="3" a="1"/>
  <c r="S239" i="3" s="1"/>
  <c r="AC238" i="3"/>
  <c r="AA238" i="3"/>
  <c r="Z238" i="3"/>
  <c r="V238" i="3"/>
  <c r="Y238" i="3" s="1"/>
  <c r="S238" i="3" a="1"/>
  <c r="S238" i="3" s="1"/>
  <c r="AC237" i="3"/>
  <c r="AB237" i="3"/>
  <c r="AA237" i="3"/>
  <c r="Z237" i="3"/>
  <c r="V237" i="3"/>
  <c r="Y237" i="3" s="1"/>
  <c r="U237" i="3" a="1"/>
  <c r="U237" i="3"/>
  <c r="T237" i="3" a="1"/>
  <c r="T237" i="3"/>
  <c r="S237" i="3" a="1"/>
  <c r="S237" i="3"/>
  <c r="AC236" i="3"/>
  <c r="AA236" i="3"/>
  <c r="Z236" i="3"/>
  <c r="Y236" i="3"/>
  <c r="V236" i="3"/>
  <c r="S236" i="3" a="1"/>
  <c r="S236" i="3"/>
  <c r="AC235" i="3"/>
  <c r="AB235" i="3"/>
  <c r="AA235" i="3"/>
  <c r="Z235" i="3"/>
  <c r="Y235" i="3"/>
  <c r="X235" i="3"/>
  <c r="W235" i="3"/>
  <c r="V235" i="3"/>
  <c r="Y234" i="3" s="1"/>
  <c r="U235" i="3" a="1"/>
  <c r="U235" i="3" s="1"/>
  <c r="T235" i="3" a="1"/>
  <c r="T235" i="3"/>
  <c r="S235" i="3" a="1"/>
  <c r="S235" i="3" s="1"/>
  <c r="AC234" i="3"/>
  <c r="X234" i="3"/>
  <c r="W234" i="3"/>
  <c r="V234" i="3"/>
  <c r="U234" i="3" a="1"/>
  <c r="U234" i="3"/>
  <c r="T234" i="3" a="1"/>
  <c r="T234" i="3" s="1"/>
  <c r="S234" i="3" a="1"/>
  <c r="S234" i="3"/>
  <c r="AC233" i="3"/>
  <c r="AB233" i="3"/>
  <c r="X233" i="3"/>
  <c r="W233" i="3"/>
  <c r="V233" i="3"/>
  <c r="Y232" i="3" s="1"/>
  <c r="U233" i="3" a="1"/>
  <c r="U233" i="3" s="1"/>
  <c r="T233" i="3" a="1"/>
  <c r="T233" i="3"/>
  <c r="S233" i="3" a="1"/>
  <c r="S233" i="3" s="1"/>
  <c r="AC232" i="3"/>
  <c r="AB232" i="3"/>
  <c r="AA232" i="3"/>
  <c r="X232" i="3"/>
  <c r="AA231" i="3" s="1"/>
  <c r="W232" i="3"/>
  <c r="Z232" i="3" s="1"/>
  <c r="V232" i="3"/>
  <c r="U232" i="3" a="1"/>
  <c r="U232" i="3"/>
  <c r="T232" i="3" a="1"/>
  <c r="T232" i="3" s="1"/>
  <c r="S232" i="3" a="1"/>
  <c r="S232" i="3"/>
  <c r="AC231" i="3"/>
  <c r="AB231" i="3"/>
  <c r="Z231" i="3"/>
  <c r="Y231" i="3"/>
  <c r="V231" i="3"/>
  <c r="U231" i="3" a="1"/>
  <c r="U231" i="3"/>
  <c r="T231" i="3" a="1"/>
  <c r="T231" i="3" s="1"/>
  <c r="S231" i="3" a="1"/>
  <c r="S231" i="3"/>
  <c r="AC230" i="3"/>
  <c r="AA230" i="3"/>
  <c r="Z230" i="3"/>
  <c r="V230" i="3"/>
  <c r="S230" i="3" a="1"/>
  <c r="S230" i="3"/>
  <c r="AC229" i="3"/>
  <c r="AB229" i="3"/>
  <c r="Z229" i="3"/>
  <c r="X229" i="3"/>
  <c r="AA229" i="3" s="1"/>
  <c r="W229" i="3"/>
  <c r="V229" i="3"/>
  <c r="U229" i="3" a="1"/>
  <c r="U229" i="3" s="1"/>
  <c r="T229" i="3" a="1"/>
  <c r="T229" i="3"/>
  <c r="S229" i="3" a="1"/>
  <c r="S229" i="3" s="1"/>
  <c r="AC228" i="3"/>
  <c r="AA228" i="3"/>
  <c r="X228" i="3"/>
  <c r="W228" i="3"/>
  <c r="V228" i="3"/>
  <c r="U228" i="3" a="1"/>
  <c r="U228" i="3"/>
  <c r="T228" i="3" a="1"/>
  <c r="T228" i="3"/>
  <c r="AB228" i="3" s="1"/>
  <c r="S228" i="3" a="1"/>
  <c r="S228" i="3"/>
  <c r="AC227" i="3"/>
  <c r="AB227" i="3"/>
  <c r="X227" i="3"/>
  <c r="AA227" i="3" s="1"/>
  <c r="W227" i="3"/>
  <c r="V227" i="3"/>
  <c r="U227" i="3" a="1"/>
  <c r="U227" i="3" s="1"/>
  <c r="T227" i="3" a="1"/>
  <c r="T227" i="3"/>
  <c r="S227" i="3" a="1"/>
  <c r="S227" i="3" s="1"/>
  <c r="AC226" i="3"/>
  <c r="AA226" i="3"/>
  <c r="X226" i="3"/>
  <c r="W226" i="3"/>
  <c r="V226" i="3"/>
  <c r="U226" i="3" a="1"/>
  <c r="U226" i="3"/>
  <c r="T226" i="3" a="1"/>
  <c r="T226" i="3"/>
  <c r="AB226" i="3" s="1"/>
  <c r="S226" i="3" a="1"/>
  <c r="S226" i="3"/>
  <c r="AC225" i="3"/>
  <c r="AB225" i="3"/>
  <c r="X225" i="3"/>
  <c r="AA225" i="3" s="1"/>
  <c r="W225" i="3"/>
  <c r="V225" i="3"/>
  <c r="U225" i="3" a="1"/>
  <c r="U225" i="3" s="1"/>
  <c r="T225" i="3" a="1"/>
  <c r="T225" i="3"/>
  <c r="S225" i="3" a="1"/>
  <c r="S225" i="3" s="1"/>
  <c r="AC224" i="3"/>
  <c r="AA224" i="3"/>
  <c r="X224" i="3"/>
  <c r="AA223" i="3" s="1"/>
  <c r="W224" i="3"/>
  <c r="V224" i="3"/>
  <c r="U224" i="3" a="1"/>
  <c r="U224" i="3"/>
  <c r="T224" i="3" a="1"/>
  <c r="T224" i="3"/>
  <c r="AB224" i="3" s="1"/>
  <c r="S224" i="3" a="1"/>
  <c r="S224" i="3"/>
  <c r="AC223" i="3"/>
  <c r="AB223" i="3"/>
  <c r="V223" i="3"/>
  <c r="U223" i="3" a="1"/>
  <c r="U223" i="3"/>
  <c r="T223" i="3" a="1"/>
  <c r="T223" i="3" s="1"/>
  <c r="S223" i="3" a="1"/>
  <c r="S223" i="3"/>
  <c r="AC222" i="3"/>
  <c r="AA222" i="3"/>
  <c r="Z222" i="3"/>
  <c r="V222" i="3"/>
  <c r="S222" i="3" a="1"/>
  <c r="S222" i="3" s="1"/>
  <c r="AC221" i="3"/>
  <c r="AB221" i="3"/>
  <c r="AA221" i="3"/>
  <c r="X221" i="3"/>
  <c r="AA220" i="3" s="1"/>
  <c r="W221" i="3"/>
  <c r="Z221" i="3" s="1"/>
  <c r="V221" i="3"/>
  <c r="U221" i="3" a="1"/>
  <c r="U221" i="3"/>
  <c r="T221" i="3" a="1"/>
  <c r="T221" i="3" s="1"/>
  <c r="S221" i="3" a="1"/>
  <c r="S221" i="3" s="1"/>
  <c r="AC220" i="3"/>
  <c r="Z220" i="3"/>
  <c r="Y220" i="3"/>
  <c r="X220" i="3"/>
  <c r="W220" i="3"/>
  <c r="V220" i="3"/>
  <c r="U220" i="3" a="1"/>
  <c r="U220" i="3" s="1"/>
  <c r="T220" i="3" a="1"/>
  <c r="T220" i="3" s="1"/>
  <c r="S220" i="3" a="1"/>
  <c r="S220" i="3" s="1"/>
  <c r="AC219" i="3"/>
  <c r="AB219" i="3"/>
  <c r="Y219" i="3"/>
  <c r="X219" i="3"/>
  <c r="W219" i="3"/>
  <c r="Z219" i="3" s="1"/>
  <c r="V219" i="3"/>
  <c r="U219" i="3" a="1"/>
  <c r="U219" i="3" s="1"/>
  <c r="T219" i="3" a="1"/>
  <c r="T219" i="3" s="1"/>
  <c r="S219" i="3" a="1"/>
  <c r="S219" i="3"/>
  <c r="AC218" i="3"/>
  <c r="Y218" i="3"/>
  <c r="X218" i="3"/>
  <c r="W218" i="3"/>
  <c r="Z218" i="3" s="1"/>
  <c r="V218" i="3"/>
  <c r="U218" i="3" a="1"/>
  <c r="U218" i="3" s="1"/>
  <c r="T218" i="3" a="1"/>
  <c r="T218" i="3" s="1"/>
  <c r="AB218" i="3" s="1"/>
  <c r="S218" i="3" a="1"/>
  <c r="S218" i="3" s="1"/>
  <c r="AC217" i="3"/>
  <c r="AB217" i="3"/>
  <c r="Y217" i="3"/>
  <c r="X217" i="3"/>
  <c r="AA217" i="3" s="1"/>
  <c r="W217" i="3"/>
  <c r="Z217" i="3" s="1"/>
  <c r="V217" i="3"/>
  <c r="U217" i="3" a="1"/>
  <c r="U217" i="3"/>
  <c r="T217" i="3" a="1"/>
  <c r="T217" i="3" s="1"/>
  <c r="S217" i="3" a="1"/>
  <c r="S217" i="3" s="1"/>
  <c r="AC216" i="3"/>
  <c r="AA216" i="3"/>
  <c r="X216" i="3"/>
  <c r="W216" i="3"/>
  <c r="Z216" i="3" s="1"/>
  <c r="V216" i="3"/>
  <c r="Y216" i="3" s="1"/>
  <c r="U216" i="3" a="1"/>
  <c r="U216" i="3" s="1"/>
  <c r="T216" i="3" a="1"/>
  <c r="T216" i="3"/>
  <c r="AB216" i="3" s="1"/>
  <c r="S216" i="3" a="1"/>
  <c r="S216" i="3" s="1"/>
  <c r="AC215" i="3"/>
  <c r="AB215" i="3"/>
  <c r="AA215" i="3"/>
  <c r="Y215" i="3"/>
  <c r="X215" i="3"/>
  <c r="W215" i="3"/>
  <c r="V215" i="3"/>
  <c r="U215" i="3" a="1"/>
  <c r="U215" i="3" s="1"/>
  <c r="T215" i="3" a="1"/>
  <c r="T215" i="3" s="1"/>
  <c r="S215" i="3" a="1"/>
  <c r="S215" i="3" s="1"/>
  <c r="AC214" i="3"/>
  <c r="AA214" i="3"/>
  <c r="Z214" i="3"/>
  <c r="X214" i="3"/>
  <c r="W214" i="3"/>
  <c r="Z213" i="3" s="1"/>
  <c r="V214" i="3"/>
  <c r="Y214" i="3" s="1"/>
  <c r="U214" i="3" a="1"/>
  <c r="U214" i="3" s="1"/>
  <c r="T214" i="3" a="1"/>
  <c r="T214" i="3"/>
  <c r="AB214" i="3" s="1"/>
  <c r="S214" i="3" a="1"/>
  <c r="S214" i="3" s="1"/>
  <c r="AC213" i="3"/>
  <c r="AB213" i="3"/>
  <c r="AA213" i="3"/>
  <c r="Y213" i="3"/>
  <c r="V213" i="3"/>
  <c r="U213" i="3" a="1"/>
  <c r="U213" i="3" s="1"/>
  <c r="T213" i="3" a="1"/>
  <c r="T213" i="3"/>
  <c r="S213" i="3" a="1"/>
  <c r="S213" i="3" s="1"/>
  <c r="AC212" i="3"/>
  <c r="AA212" i="3"/>
  <c r="Z212" i="3"/>
  <c r="V212" i="3"/>
  <c r="Y212" i="3" s="1"/>
  <c r="S212" i="3" a="1"/>
  <c r="S212" i="3"/>
  <c r="AC211" i="3"/>
  <c r="AB211" i="3"/>
  <c r="Z211" i="3"/>
  <c r="X211" i="3"/>
  <c r="AA211" i="3" s="1"/>
  <c r="W211" i="3"/>
  <c r="V211" i="3"/>
  <c r="U211" i="3" a="1"/>
  <c r="U211" i="3"/>
  <c r="T211" i="3" a="1"/>
  <c r="T211" i="3" s="1"/>
  <c r="S211" i="3" a="1"/>
  <c r="S211" i="3"/>
  <c r="AC210" i="3"/>
  <c r="Z210" i="3"/>
  <c r="X210" i="3"/>
  <c r="W210" i="3"/>
  <c r="V210" i="3"/>
  <c r="Y210" i="3" s="1"/>
  <c r="U210" i="3" a="1"/>
  <c r="U210" i="3" s="1"/>
  <c r="T210" i="3" a="1"/>
  <c r="T210" i="3"/>
  <c r="S210" i="3" a="1"/>
  <c r="S210" i="3" s="1"/>
  <c r="AC209" i="3"/>
  <c r="AB209" i="3"/>
  <c r="AA209" i="3"/>
  <c r="Z209" i="3"/>
  <c r="V209" i="3"/>
  <c r="U209" i="3" a="1"/>
  <c r="U209" i="3"/>
  <c r="T209" i="3" a="1"/>
  <c r="T209" i="3"/>
  <c r="S209" i="3" a="1"/>
  <c r="S209" i="3"/>
  <c r="AC208" i="3"/>
  <c r="AA208" i="3"/>
  <c r="Z208" i="3"/>
  <c r="Y208" i="3"/>
  <c r="V208" i="3"/>
  <c r="S208" i="3" a="1"/>
  <c r="S208" i="3"/>
  <c r="AC207" i="3"/>
  <c r="AB207" i="3"/>
  <c r="AA207" i="3"/>
  <c r="Z207" i="3"/>
  <c r="Y207" i="3"/>
  <c r="X207" i="3"/>
  <c r="W207" i="3"/>
  <c r="V207" i="3"/>
  <c r="U207" i="3" a="1"/>
  <c r="U207" i="3" s="1"/>
  <c r="T207" i="3" a="1"/>
  <c r="T207" i="3" s="1"/>
  <c r="S207" i="3" a="1"/>
  <c r="S207" i="3" s="1"/>
  <c r="AC206" i="3"/>
  <c r="Y206" i="3"/>
  <c r="X206" i="3"/>
  <c r="W206" i="3"/>
  <c r="Z206" i="3" s="1"/>
  <c r="V206" i="3"/>
  <c r="U206" i="3" a="1"/>
  <c r="U206" i="3"/>
  <c r="T206" i="3" a="1"/>
  <c r="T206" i="3" s="1"/>
  <c r="S206" i="3" a="1"/>
  <c r="S206" i="3"/>
  <c r="AC205" i="3"/>
  <c r="AB205" i="3"/>
  <c r="Z205" i="3"/>
  <c r="Y205" i="3"/>
  <c r="V205" i="3"/>
  <c r="U205" i="3" a="1"/>
  <c r="U205" i="3"/>
  <c r="T205" i="3" a="1"/>
  <c r="T205" i="3" s="1"/>
  <c r="S205" i="3" a="1"/>
  <c r="S205" i="3" s="1"/>
  <c r="AC204" i="3"/>
  <c r="AA204" i="3"/>
  <c r="Z204" i="3"/>
  <c r="V204" i="3"/>
  <c r="Y204" i="3" s="1"/>
  <c r="S204" i="3" a="1"/>
  <c r="S204" i="3" s="1"/>
  <c r="AC203" i="3"/>
  <c r="AB203" i="3"/>
  <c r="AA203" i="3"/>
  <c r="X203" i="3"/>
  <c r="W203" i="3"/>
  <c r="Z203" i="3" s="1"/>
  <c r="V203" i="3"/>
  <c r="U203" i="3" a="1"/>
  <c r="U203" i="3"/>
  <c r="T203" i="3" a="1"/>
  <c r="T203" i="3" s="1"/>
  <c r="S203" i="3" a="1"/>
  <c r="S203" i="3"/>
  <c r="AC202" i="3"/>
  <c r="Z202" i="3"/>
  <c r="Y202" i="3"/>
  <c r="X202" i="3"/>
  <c r="AA202" i="3" s="1"/>
  <c r="W202" i="3"/>
  <c r="V202" i="3"/>
  <c r="U202" i="3" a="1"/>
  <c r="U202" i="3" s="1"/>
  <c r="T202" i="3" a="1"/>
  <c r="T202" i="3"/>
  <c r="AB202" i="3" s="1"/>
  <c r="S202" i="3" a="1"/>
  <c r="S202" i="3" s="1"/>
  <c r="AC201" i="3"/>
  <c r="AB201" i="3"/>
  <c r="AA201" i="3"/>
  <c r="X201" i="3"/>
  <c r="W201" i="3"/>
  <c r="Z201" i="3" s="1"/>
  <c r="V201" i="3"/>
  <c r="Y201" i="3" s="1"/>
  <c r="U201" i="3" a="1"/>
  <c r="U201" i="3"/>
  <c r="T201" i="3" a="1"/>
  <c r="T201" i="3" s="1"/>
  <c r="S201" i="3" a="1"/>
  <c r="S201" i="3"/>
  <c r="AC200" i="3"/>
  <c r="Z200" i="3"/>
  <c r="Y200" i="3"/>
  <c r="X200" i="3"/>
  <c r="AA200" i="3" s="1"/>
  <c r="W200" i="3"/>
  <c r="V200" i="3"/>
  <c r="U200" i="3" a="1"/>
  <c r="U200" i="3" s="1"/>
  <c r="T200" i="3" a="1"/>
  <c r="T200" i="3"/>
  <c r="S200" i="3" a="1"/>
  <c r="S200" i="3" s="1"/>
  <c r="AC199" i="3"/>
  <c r="AB199" i="3"/>
  <c r="X199" i="3"/>
  <c r="AA199" i="3" s="1"/>
  <c r="W199" i="3"/>
  <c r="Z199" i="3" s="1"/>
  <c r="V199" i="3"/>
  <c r="Y199" i="3" s="1"/>
  <c r="U199" i="3" a="1"/>
  <c r="U199" i="3"/>
  <c r="T199" i="3" a="1"/>
  <c r="T199" i="3" s="1"/>
  <c r="S199" i="3" a="1"/>
  <c r="S199" i="3"/>
  <c r="AC198" i="3"/>
  <c r="Z198" i="3"/>
  <c r="Y198" i="3"/>
  <c r="X198" i="3"/>
  <c r="W198" i="3"/>
  <c r="V198" i="3"/>
  <c r="U198" i="3" a="1"/>
  <c r="U198" i="3" s="1"/>
  <c r="T198" i="3" a="1"/>
  <c r="T198" i="3"/>
  <c r="S198" i="3" a="1"/>
  <c r="S198" i="3" s="1"/>
  <c r="AC197" i="3"/>
  <c r="AB197" i="3"/>
  <c r="X197" i="3"/>
  <c r="AA197" i="3" s="1"/>
  <c r="W197" i="3"/>
  <c r="Z197" i="3" s="1"/>
  <c r="V197" i="3"/>
  <c r="U197" i="3" a="1"/>
  <c r="U197" i="3"/>
  <c r="T197" i="3" a="1"/>
  <c r="T197" i="3" s="1"/>
  <c r="S197" i="3" a="1"/>
  <c r="S197" i="3"/>
  <c r="AC196" i="3"/>
  <c r="Z196" i="3"/>
  <c r="X196" i="3"/>
  <c r="W196" i="3"/>
  <c r="V196" i="3"/>
  <c r="Y196" i="3" s="1"/>
  <c r="U196" i="3" a="1"/>
  <c r="U196" i="3" s="1"/>
  <c r="T196" i="3" a="1"/>
  <c r="T196" i="3"/>
  <c r="AB196" i="3" s="1"/>
  <c r="S196" i="3" a="1"/>
  <c r="S196" i="3" s="1"/>
  <c r="AC195" i="3"/>
  <c r="AB195" i="3"/>
  <c r="AA195" i="3"/>
  <c r="X195" i="3"/>
  <c r="W195" i="3"/>
  <c r="Z195" i="3" s="1"/>
  <c r="V195" i="3"/>
  <c r="U195" i="3" a="1"/>
  <c r="U195" i="3"/>
  <c r="T195" i="3" a="1"/>
  <c r="T195" i="3" s="1"/>
  <c r="S195" i="3" a="1"/>
  <c r="S195" i="3"/>
  <c r="AC194" i="3"/>
  <c r="Z194" i="3"/>
  <c r="Y194" i="3"/>
  <c r="X194" i="3"/>
  <c r="AA194" i="3" s="1"/>
  <c r="W194" i="3"/>
  <c r="V194" i="3"/>
  <c r="U194" i="3" a="1"/>
  <c r="U194" i="3" s="1"/>
  <c r="T194" i="3" a="1"/>
  <c r="T194" i="3"/>
  <c r="AB194" i="3" s="1"/>
  <c r="S194" i="3" a="1"/>
  <c r="S194" i="3" s="1"/>
  <c r="AC193" i="3"/>
  <c r="AB193" i="3"/>
  <c r="AA193" i="3"/>
  <c r="X193" i="3"/>
  <c r="W193" i="3"/>
  <c r="Z193" i="3" s="1"/>
  <c r="V193" i="3"/>
  <c r="Y193" i="3" s="1"/>
  <c r="U193" i="3" a="1"/>
  <c r="U193" i="3"/>
  <c r="T193" i="3" a="1"/>
  <c r="T193" i="3" s="1"/>
  <c r="S193" i="3" a="1"/>
  <c r="S193" i="3"/>
  <c r="AC192" i="3"/>
  <c r="Z192" i="3"/>
  <c r="Y192" i="3"/>
  <c r="X192" i="3"/>
  <c r="AA192" i="3" s="1"/>
  <c r="W192" i="3"/>
  <c r="V192" i="3"/>
  <c r="U192" i="3" a="1"/>
  <c r="U192" i="3" s="1"/>
  <c r="T192" i="3" a="1"/>
  <c r="T192" i="3"/>
  <c r="S192" i="3" a="1"/>
  <c r="S192" i="3" s="1"/>
  <c r="AC191" i="3"/>
  <c r="AB191" i="3"/>
  <c r="X191" i="3"/>
  <c r="AA191" i="3" s="1"/>
  <c r="W191" i="3"/>
  <c r="Z191" i="3" s="1"/>
  <c r="V191" i="3"/>
  <c r="Y191" i="3" s="1"/>
  <c r="U191" i="3" a="1"/>
  <c r="U191" i="3"/>
  <c r="T191" i="3" a="1"/>
  <c r="T191" i="3" s="1"/>
  <c r="S191" i="3" a="1"/>
  <c r="S191" i="3"/>
  <c r="AC190" i="3"/>
  <c r="Z190" i="3"/>
  <c r="X190" i="3"/>
  <c r="W190" i="3"/>
  <c r="V190" i="3"/>
  <c r="Y190" i="3" s="1"/>
  <c r="U190" i="3" a="1"/>
  <c r="U190" i="3" s="1"/>
  <c r="T190" i="3" a="1"/>
  <c r="T190" i="3"/>
  <c r="S190" i="3" a="1"/>
  <c r="S190" i="3" s="1"/>
  <c r="AC189" i="3"/>
  <c r="AB189" i="3"/>
  <c r="X189" i="3"/>
  <c r="AA189" i="3" s="1"/>
  <c r="W189" i="3"/>
  <c r="Z189" i="3" s="1"/>
  <c r="V189" i="3"/>
  <c r="U189" i="3" a="1"/>
  <c r="U189" i="3"/>
  <c r="T189" i="3" a="1"/>
  <c r="T189" i="3" s="1"/>
  <c r="S189" i="3" a="1"/>
  <c r="S189" i="3"/>
  <c r="AC188" i="3"/>
  <c r="Z188" i="3"/>
  <c r="X188" i="3"/>
  <c r="W188" i="3"/>
  <c r="V188" i="3"/>
  <c r="Y188" i="3" s="1"/>
  <c r="U188" i="3" a="1"/>
  <c r="U188" i="3" s="1"/>
  <c r="T188" i="3" a="1"/>
  <c r="T188" i="3"/>
  <c r="AB188" i="3" s="1"/>
  <c r="S188" i="3" a="1"/>
  <c r="S188" i="3" s="1"/>
  <c r="AC187" i="3"/>
  <c r="AB187" i="3"/>
  <c r="X187" i="3"/>
  <c r="AA187" i="3" s="1"/>
  <c r="W187" i="3"/>
  <c r="Z187" i="3" s="1"/>
  <c r="V187" i="3"/>
  <c r="U187" i="3" a="1"/>
  <c r="U187" i="3"/>
  <c r="T187" i="3" a="1"/>
  <c r="T187" i="3" s="1"/>
  <c r="S187" i="3" a="1"/>
  <c r="S187" i="3"/>
  <c r="AC186" i="3"/>
  <c r="Z186" i="3"/>
  <c r="Y186" i="3"/>
  <c r="X186" i="3"/>
  <c r="W186" i="3"/>
  <c r="V186" i="3"/>
  <c r="U186" i="3" a="1"/>
  <c r="U186" i="3" s="1"/>
  <c r="T186" i="3" a="1"/>
  <c r="T186" i="3"/>
  <c r="AB186" i="3" s="1"/>
  <c r="S186" i="3" a="1"/>
  <c r="S186" i="3" s="1"/>
  <c r="AC185" i="3"/>
  <c r="AB185" i="3"/>
  <c r="AA185" i="3"/>
  <c r="X185" i="3"/>
  <c r="W185" i="3"/>
  <c r="Z185" i="3" s="1"/>
  <c r="V185" i="3"/>
  <c r="Y185" i="3" s="1"/>
  <c r="U185" i="3" a="1"/>
  <c r="U185" i="3"/>
  <c r="T185" i="3" a="1"/>
  <c r="T185" i="3" s="1"/>
  <c r="S185" i="3" a="1"/>
  <c r="S185" i="3"/>
  <c r="AC184" i="3"/>
  <c r="Z184" i="3"/>
  <c r="Y184" i="3"/>
  <c r="X184" i="3"/>
  <c r="AA184" i="3" s="1"/>
  <c r="W184" i="3"/>
  <c r="V184" i="3"/>
  <c r="U184" i="3" a="1"/>
  <c r="U184" i="3" s="1"/>
  <c r="T184" i="3" a="1"/>
  <c r="T184" i="3"/>
  <c r="S184" i="3" a="1"/>
  <c r="S184" i="3" s="1"/>
  <c r="AC183" i="3"/>
  <c r="AB183" i="3"/>
  <c r="X183" i="3"/>
  <c r="AA183" i="3" s="1"/>
  <c r="W183" i="3"/>
  <c r="Z183" i="3" s="1"/>
  <c r="V183" i="3"/>
  <c r="Y183" i="3" s="1"/>
  <c r="U183" i="3" a="1"/>
  <c r="U183" i="3"/>
  <c r="T183" i="3" a="1"/>
  <c r="T183" i="3" s="1"/>
  <c r="S183" i="3" a="1"/>
  <c r="S183" i="3"/>
  <c r="AC182" i="3"/>
  <c r="Z182" i="3"/>
  <c r="X182" i="3"/>
  <c r="W182" i="3"/>
  <c r="V182" i="3"/>
  <c r="Y182" i="3" s="1"/>
  <c r="U182" i="3" a="1"/>
  <c r="U182" i="3" s="1"/>
  <c r="T182" i="3" a="1"/>
  <c r="T182" i="3"/>
  <c r="S182" i="3" a="1"/>
  <c r="S182" i="3" s="1"/>
  <c r="AC181" i="3"/>
  <c r="AB181" i="3"/>
  <c r="X181" i="3"/>
  <c r="AA181" i="3" s="1"/>
  <c r="W181" i="3"/>
  <c r="Z181" i="3" s="1"/>
  <c r="V181" i="3"/>
  <c r="U181" i="3" a="1"/>
  <c r="U181" i="3"/>
  <c r="T181" i="3" a="1"/>
  <c r="T181" i="3" s="1"/>
  <c r="S181" i="3" a="1"/>
  <c r="S181" i="3"/>
  <c r="AC180" i="3"/>
  <c r="Z180" i="3"/>
  <c r="X180" i="3"/>
  <c r="W180" i="3"/>
  <c r="V180" i="3"/>
  <c r="Y180" i="3" s="1"/>
  <c r="U180" i="3" a="1"/>
  <c r="U180" i="3" s="1"/>
  <c r="T180" i="3" a="1"/>
  <c r="T180" i="3"/>
  <c r="AB180" i="3" s="1"/>
  <c r="S180" i="3" a="1"/>
  <c r="S180" i="3" s="1"/>
  <c r="AC179" i="3"/>
  <c r="AB179" i="3"/>
  <c r="X179" i="3"/>
  <c r="AA179" i="3" s="1"/>
  <c r="W179" i="3"/>
  <c r="Z179" i="3" s="1"/>
  <c r="V179" i="3"/>
  <c r="U179" i="3" a="1"/>
  <c r="U179" i="3"/>
  <c r="T179" i="3" a="1"/>
  <c r="T179" i="3" s="1"/>
  <c r="S179" i="3" a="1"/>
  <c r="S179" i="3"/>
  <c r="AC178" i="3"/>
  <c r="Z178" i="3"/>
  <c r="Y178" i="3"/>
  <c r="X178" i="3"/>
  <c r="W178" i="3"/>
  <c r="V178" i="3"/>
  <c r="U178" i="3" a="1"/>
  <c r="U178" i="3" s="1"/>
  <c r="T178" i="3" a="1"/>
  <c r="T178" i="3"/>
  <c r="AB178" i="3" s="1"/>
  <c r="S178" i="3" a="1"/>
  <c r="S178" i="3" s="1"/>
  <c r="AC177" i="3"/>
  <c r="AB177" i="3"/>
  <c r="AA177" i="3"/>
  <c r="Z177" i="3"/>
  <c r="V177" i="3"/>
  <c r="U177" i="3" a="1"/>
  <c r="U177" i="3" s="1"/>
  <c r="T177" i="3" a="1"/>
  <c r="T177" i="3"/>
  <c r="S177" i="3" a="1"/>
  <c r="S177" i="3" s="1"/>
  <c r="AC176" i="3"/>
  <c r="AA176" i="3"/>
  <c r="Z176" i="3"/>
  <c r="V176" i="3"/>
  <c r="S176" i="3" a="1"/>
  <c r="S176" i="3"/>
  <c r="AC175" i="3"/>
  <c r="AB175" i="3"/>
  <c r="AA175" i="3"/>
  <c r="Z175" i="3"/>
  <c r="Y175" i="3"/>
  <c r="V175" i="3"/>
  <c r="U175" i="3" a="1"/>
  <c r="U175" i="3"/>
  <c r="T175" i="3" a="1"/>
  <c r="T175" i="3" s="1"/>
  <c r="S175" i="3" a="1"/>
  <c r="S175" i="3"/>
  <c r="AC174" i="3"/>
  <c r="AA174" i="3"/>
  <c r="Z174" i="3"/>
  <c r="Y174" i="3"/>
  <c r="V174" i="3"/>
  <c r="S174" i="3" a="1"/>
  <c r="S174" i="3"/>
  <c r="AC173" i="3"/>
  <c r="AB173" i="3"/>
  <c r="AA173" i="3"/>
  <c r="Z173" i="3"/>
  <c r="Y173" i="3"/>
  <c r="V173" i="3"/>
  <c r="U173" i="3" a="1"/>
  <c r="U173" i="3"/>
  <c r="T173" i="3" a="1"/>
  <c r="T173" i="3" s="1"/>
  <c r="S173" i="3" a="1"/>
  <c r="S173" i="3"/>
  <c r="AC172" i="3"/>
  <c r="AA172" i="3"/>
  <c r="Z172" i="3"/>
  <c r="V172" i="3"/>
  <c r="Y172" i="3" s="1"/>
  <c r="S172" i="3" a="1"/>
  <c r="S172" i="3" s="1"/>
  <c r="AC171" i="3"/>
  <c r="AB171" i="3"/>
  <c r="Y171" i="3"/>
  <c r="X171" i="3"/>
  <c r="AA171" i="3" s="1"/>
  <c r="W171" i="3"/>
  <c r="Z171" i="3" s="1"/>
  <c r="V171" i="3"/>
  <c r="U171" i="3" a="1"/>
  <c r="U171" i="3"/>
  <c r="T171" i="3" a="1"/>
  <c r="T171" i="3" s="1"/>
  <c r="S171" i="3" a="1"/>
  <c r="S171" i="3"/>
  <c r="AC170" i="3"/>
  <c r="AA170" i="3"/>
  <c r="X170" i="3"/>
  <c r="W170" i="3"/>
  <c r="Z170" i="3" s="1"/>
  <c r="V170" i="3"/>
  <c r="Y170" i="3" s="1"/>
  <c r="U170" i="3" a="1"/>
  <c r="U170" i="3" s="1"/>
  <c r="T170" i="3" a="1"/>
  <c r="T170" i="3"/>
  <c r="AB170" i="3" s="1"/>
  <c r="S170" i="3" a="1"/>
  <c r="S170" i="3" s="1"/>
  <c r="AC169" i="3"/>
  <c r="AB169" i="3"/>
  <c r="Y169" i="3"/>
  <c r="X169" i="3"/>
  <c r="W169" i="3"/>
  <c r="V169" i="3"/>
  <c r="U169" i="3" a="1"/>
  <c r="U169" i="3" s="1"/>
  <c r="T169" i="3" a="1"/>
  <c r="T169" i="3" s="1"/>
  <c r="S169" i="3" a="1"/>
  <c r="S169" i="3"/>
  <c r="AC168" i="3"/>
  <c r="X168" i="3"/>
  <c r="W168" i="3"/>
  <c r="Z168" i="3" s="1"/>
  <c r="V168" i="3"/>
  <c r="Y168" i="3" s="1"/>
  <c r="U168" i="3" a="1"/>
  <c r="U168" i="3" s="1"/>
  <c r="T168" i="3" a="1"/>
  <c r="T168" i="3"/>
  <c r="AB168" i="3" s="1"/>
  <c r="S168" i="3" a="1"/>
  <c r="S168" i="3" s="1"/>
  <c r="AC167" i="3"/>
  <c r="AB167" i="3"/>
  <c r="AA167" i="3"/>
  <c r="Y167" i="3"/>
  <c r="W167" i="3"/>
  <c r="V167" i="3"/>
  <c r="U167" i="3" a="1"/>
  <c r="U167" i="3"/>
  <c r="T167" i="3" a="1"/>
  <c r="T167" i="3" s="1"/>
  <c r="S167" i="3" a="1"/>
  <c r="S167" i="3"/>
  <c r="AC166" i="3"/>
  <c r="AA166" i="3"/>
  <c r="Y166" i="3"/>
  <c r="W166" i="3"/>
  <c r="Z166" i="3" s="1"/>
  <c r="V166" i="3"/>
  <c r="T166" i="3" a="1"/>
  <c r="T166" i="3"/>
  <c r="S166" i="3" a="1"/>
  <c r="S166" i="3" s="1"/>
  <c r="AC165" i="3"/>
  <c r="AB165" i="3"/>
  <c r="X165" i="3"/>
  <c r="AA165" i="3" s="1"/>
  <c r="W165" i="3"/>
  <c r="V165" i="3"/>
  <c r="Y165" i="3" s="1"/>
  <c r="U165" i="3" a="1"/>
  <c r="U165" i="3"/>
  <c r="T165" i="3" a="1"/>
  <c r="T165" i="3" s="1"/>
  <c r="S165" i="3" a="1"/>
  <c r="S165" i="3"/>
  <c r="AC164" i="3"/>
  <c r="Z164" i="3"/>
  <c r="Y164" i="3"/>
  <c r="X164" i="3"/>
  <c r="W164" i="3"/>
  <c r="V164" i="3"/>
  <c r="U164" i="3" a="1"/>
  <c r="U164" i="3" s="1"/>
  <c r="T164" i="3" a="1"/>
  <c r="T164" i="3"/>
  <c r="AB164" i="3" s="1"/>
  <c r="S164" i="3" a="1"/>
  <c r="S164" i="3" s="1"/>
  <c r="AC163" i="3"/>
  <c r="AB163" i="3"/>
  <c r="AA163" i="3"/>
  <c r="X163" i="3"/>
  <c r="W163" i="3"/>
  <c r="Z163" i="3" s="1"/>
  <c r="V163" i="3"/>
  <c r="Y163" i="3" s="1"/>
  <c r="U163" i="3" a="1"/>
  <c r="U163" i="3"/>
  <c r="T163" i="3" a="1"/>
  <c r="T163" i="3" s="1"/>
  <c r="S163" i="3" a="1"/>
  <c r="S163" i="3"/>
  <c r="AC162" i="3"/>
  <c r="Z162" i="3"/>
  <c r="Y162" i="3"/>
  <c r="X162" i="3"/>
  <c r="AA162" i="3" s="1"/>
  <c r="W162" i="3"/>
  <c r="V162" i="3"/>
  <c r="U162" i="3" a="1"/>
  <c r="U162" i="3" s="1"/>
  <c r="T162" i="3" a="1"/>
  <c r="T162" i="3"/>
  <c r="S162" i="3" a="1"/>
  <c r="S162" i="3" s="1"/>
  <c r="AC161" i="3"/>
  <c r="AB161" i="3"/>
  <c r="X161" i="3"/>
  <c r="AA161" i="3" s="1"/>
  <c r="W161" i="3"/>
  <c r="Z161" i="3" s="1"/>
  <c r="V161" i="3"/>
  <c r="Y161" i="3" s="1"/>
  <c r="U161" i="3" a="1"/>
  <c r="U161" i="3"/>
  <c r="T161" i="3" a="1"/>
  <c r="T161" i="3" s="1"/>
  <c r="S161" i="3" a="1"/>
  <c r="S161" i="3"/>
  <c r="AC160" i="3"/>
  <c r="Z160" i="3"/>
  <c r="Y160" i="3"/>
  <c r="X160" i="3"/>
  <c r="W160" i="3"/>
  <c r="V160" i="3"/>
  <c r="U160" i="3" a="1"/>
  <c r="U160" i="3" s="1"/>
  <c r="T160" i="3" a="1"/>
  <c r="T160" i="3"/>
  <c r="S160" i="3" a="1"/>
  <c r="S160" i="3" s="1"/>
  <c r="AC159" i="3"/>
  <c r="AB159" i="3"/>
  <c r="X159" i="3"/>
  <c r="AA159" i="3" s="1"/>
  <c r="W159" i="3"/>
  <c r="Z159" i="3" s="1"/>
  <c r="V159" i="3"/>
  <c r="U159" i="3" a="1"/>
  <c r="U159" i="3"/>
  <c r="T159" i="3" a="1"/>
  <c r="T159" i="3" s="1"/>
  <c r="S159" i="3" a="1"/>
  <c r="S159" i="3"/>
  <c r="AC158" i="3"/>
  <c r="Z158" i="3"/>
  <c r="X158" i="3"/>
  <c r="W158" i="3"/>
  <c r="V158" i="3"/>
  <c r="Y158" i="3" s="1"/>
  <c r="U158" i="3" a="1"/>
  <c r="U158" i="3" s="1"/>
  <c r="T158" i="3" a="1"/>
  <c r="T158" i="3"/>
  <c r="AB158" i="3" s="1"/>
  <c r="S158" i="3" a="1"/>
  <c r="S158" i="3" s="1"/>
  <c r="AC157" i="3"/>
  <c r="AB157" i="3"/>
  <c r="AA157" i="3"/>
  <c r="X157" i="3"/>
  <c r="W157" i="3"/>
  <c r="Z157" i="3" s="1"/>
  <c r="V157" i="3"/>
  <c r="U157" i="3" a="1"/>
  <c r="U157" i="3"/>
  <c r="T157" i="3" a="1"/>
  <c r="T157" i="3" s="1"/>
  <c r="S157" i="3" a="1"/>
  <c r="S157" i="3"/>
  <c r="AC156" i="3"/>
  <c r="Z156" i="3"/>
  <c r="Y156" i="3"/>
  <c r="X156" i="3"/>
  <c r="AA156" i="3" s="1"/>
  <c r="W156" i="3"/>
  <c r="V156" i="3"/>
  <c r="U156" i="3" a="1"/>
  <c r="U156" i="3" s="1"/>
  <c r="T156" i="3" a="1"/>
  <c r="T156" i="3"/>
  <c r="AB156" i="3" s="1"/>
  <c r="S156" i="3" a="1"/>
  <c r="S156" i="3" s="1"/>
  <c r="AC155" i="3"/>
  <c r="AB155" i="3"/>
  <c r="AA155" i="3"/>
  <c r="Z155" i="3"/>
  <c r="V155" i="3"/>
  <c r="U155" i="3" a="1"/>
  <c r="U155" i="3" s="1"/>
  <c r="T155" i="3" a="1"/>
  <c r="T155" i="3"/>
  <c r="S155" i="3" a="1"/>
  <c r="S155" i="3" s="1"/>
  <c r="AC154" i="3"/>
  <c r="AA154" i="3"/>
  <c r="Z154" i="3"/>
  <c r="V154" i="3"/>
  <c r="S154" i="3" a="1"/>
  <c r="S154" i="3" s="1"/>
  <c r="AC153" i="3"/>
  <c r="AB153" i="3"/>
  <c r="AA153" i="3"/>
  <c r="Z153" i="3"/>
  <c r="Y153" i="3"/>
  <c r="V153" i="3"/>
  <c r="U153" i="3" a="1"/>
  <c r="U153" i="3" s="1"/>
  <c r="T153" i="3" a="1"/>
  <c r="T153" i="3" s="1"/>
  <c r="S153" i="3" a="1"/>
  <c r="S153" i="3"/>
  <c r="AC152" i="3"/>
  <c r="AA152" i="3"/>
  <c r="Z152" i="3"/>
  <c r="Y152" i="3"/>
  <c r="V152" i="3"/>
  <c r="S152" i="3" a="1"/>
  <c r="S152" i="3"/>
  <c r="AC151" i="3"/>
  <c r="AB151" i="3"/>
  <c r="Z151" i="3"/>
  <c r="Y151" i="3"/>
  <c r="X151" i="3"/>
  <c r="AA151" i="3" s="1"/>
  <c r="W151" i="3"/>
  <c r="V151" i="3"/>
  <c r="U151" i="3" a="1"/>
  <c r="U151" i="3" s="1"/>
  <c r="T151" i="3" a="1"/>
  <c r="T151" i="3"/>
  <c r="S151" i="3" a="1"/>
  <c r="S151" i="3" s="1"/>
  <c r="AC150" i="3"/>
  <c r="AB150" i="3"/>
  <c r="AA150" i="3"/>
  <c r="X150" i="3"/>
  <c r="W150" i="3"/>
  <c r="Z150" i="3" s="1"/>
  <c r="V150" i="3"/>
  <c r="Y150" i="3" s="1"/>
  <c r="U150" i="3" a="1"/>
  <c r="U150" i="3"/>
  <c r="T150" i="3" a="1"/>
  <c r="T150" i="3" s="1"/>
  <c r="S150" i="3" a="1"/>
  <c r="S150" i="3"/>
  <c r="AC149" i="3"/>
  <c r="AB149" i="3"/>
  <c r="Z149" i="3"/>
  <c r="X149" i="3"/>
  <c r="AA149" i="3" s="1"/>
  <c r="W149" i="3"/>
  <c r="V149" i="3"/>
  <c r="Y149" i="3" s="1"/>
  <c r="U149" i="3" a="1"/>
  <c r="U149" i="3" s="1"/>
  <c r="T149" i="3" a="1"/>
  <c r="T149" i="3"/>
  <c r="S149" i="3" a="1"/>
  <c r="S149" i="3" s="1"/>
  <c r="AC148" i="3"/>
  <c r="X148" i="3"/>
  <c r="AA148" i="3" s="1"/>
  <c r="W148" i="3"/>
  <c r="V148" i="3"/>
  <c r="U148" i="3" a="1"/>
  <c r="U148" i="3"/>
  <c r="T148" i="3" a="1"/>
  <c r="T148" i="3" s="1"/>
  <c r="AB148" i="3" s="1"/>
  <c r="S148" i="3" a="1"/>
  <c r="S148" i="3"/>
  <c r="AC147" i="3"/>
  <c r="AB147" i="3"/>
  <c r="Y147" i="3"/>
  <c r="X147" i="3"/>
  <c r="AA147" i="3" s="1"/>
  <c r="W147" i="3"/>
  <c r="V147" i="3"/>
  <c r="U147" i="3" a="1"/>
  <c r="U147" i="3" s="1"/>
  <c r="T147" i="3" a="1"/>
  <c r="T147" i="3"/>
  <c r="S147" i="3" a="1"/>
  <c r="S147" i="3" s="1"/>
  <c r="AC146" i="3"/>
  <c r="AB146" i="3"/>
  <c r="AA146" i="3"/>
  <c r="X146" i="3"/>
  <c r="W146" i="3"/>
  <c r="Z146" i="3" s="1"/>
  <c r="V146" i="3"/>
  <c r="Y146" i="3" s="1"/>
  <c r="U146" i="3" a="1"/>
  <c r="U146" i="3"/>
  <c r="T146" i="3" a="1"/>
  <c r="T146" i="3" s="1"/>
  <c r="S146" i="3" a="1"/>
  <c r="S146" i="3"/>
  <c r="AC145" i="3"/>
  <c r="AB145" i="3"/>
  <c r="Z145" i="3"/>
  <c r="X145" i="3"/>
  <c r="AA145" i="3" s="1"/>
  <c r="W145" i="3"/>
  <c r="V145" i="3"/>
  <c r="Y144" i="3" s="1"/>
  <c r="U145" i="3" a="1"/>
  <c r="U145" i="3" s="1"/>
  <c r="T145" i="3" a="1"/>
  <c r="T145" i="3"/>
  <c r="S145" i="3" a="1"/>
  <c r="S145" i="3" s="1"/>
  <c r="AC144" i="3"/>
  <c r="X144" i="3"/>
  <c r="W144" i="3"/>
  <c r="V144" i="3"/>
  <c r="U144" i="3" a="1"/>
  <c r="U144" i="3"/>
  <c r="T144" i="3" a="1"/>
  <c r="T144" i="3" s="1"/>
  <c r="AB144" i="3" s="1"/>
  <c r="S144" i="3" a="1"/>
  <c r="S144" i="3"/>
  <c r="AC143" i="3"/>
  <c r="AB143" i="3"/>
  <c r="Y143" i="3"/>
  <c r="V143" i="3"/>
  <c r="U143" i="3" a="1"/>
  <c r="U143" i="3"/>
  <c r="T143" i="3" a="1"/>
  <c r="T143" i="3" s="1"/>
  <c r="S143" i="3" a="1"/>
  <c r="S143" i="3"/>
  <c r="AC142" i="3"/>
  <c r="AA142" i="3"/>
  <c r="Z142" i="3"/>
  <c r="Y142" i="3"/>
  <c r="V142" i="3"/>
  <c r="S142" i="3" a="1"/>
  <c r="S142" i="3"/>
  <c r="AC141" i="3"/>
  <c r="AB141" i="3"/>
  <c r="Z141" i="3"/>
  <c r="Y141" i="3"/>
  <c r="X141" i="3"/>
  <c r="W141" i="3"/>
  <c r="V141" i="3"/>
  <c r="U141" i="3" a="1"/>
  <c r="U141" i="3"/>
  <c r="T141" i="3" a="1"/>
  <c r="T141" i="3"/>
  <c r="S141" i="3" a="1"/>
  <c r="S141" i="3"/>
  <c r="AC140" i="3"/>
  <c r="Z140" i="3"/>
  <c r="X140" i="3"/>
  <c r="W140" i="3"/>
  <c r="Z139" i="3" s="1"/>
  <c r="V140" i="3"/>
  <c r="Y140" i="3" s="1"/>
  <c r="U140" i="3" a="1"/>
  <c r="U140" i="3"/>
  <c r="T140" i="3" a="1"/>
  <c r="T140" i="3"/>
  <c r="AB140" i="3" s="1"/>
  <c r="S140" i="3" a="1"/>
  <c r="S140" i="3"/>
  <c r="AC139" i="3"/>
  <c r="AB139" i="3"/>
  <c r="Y139" i="3"/>
  <c r="X139" i="3"/>
  <c r="W139" i="3"/>
  <c r="V139" i="3"/>
  <c r="U139" i="3" a="1"/>
  <c r="U139" i="3" s="1"/>
  <c r="T139" i="3" a="1"/>
  <c r="T139" i="3" s="1"/>
  <c r="S139" i="3" a="1"/>
  <c r="S139" i="3"/>
  <c r="AC138" i="3"/>
  <c r="X138" i="3"/>
  <c r="W138" i="3"/>
  <c r="Z138" i="3" s="1"/>
  <c r="V138" i="3"/>
  <c r="Y138" i="3" s="1"/>
  <c r="U138" i="3" a="1"/>
  <c r="U138" i="3" s="1"/>
  <c r="T138" i="3" a="1"/>
  <c r="T138" i="3"/>
  <c r="AB138" i="3" s="1"/>
  <c r="S138" i="3" a="1"/>
  <c r="S138" i="3" s="1"/>
  <c r="AC137" i="3"/>
  <c r="AB137" i="3"/>
  <c r="AA137" i="3"/>
  <c r="Y137" i="3"/>
  <c r="W137" i="3"/>
  <c r="V137" i="3"/>
  <c r="U137" i="3" a="1"/>
  <c r="U137" i="3"/>
  <c r="T137" i="3" a="1"/>
  <c r="T137" i="3" s="1"/>
  <c r="S137" i="3" a="1"/>
  <c r="S137" i="3"/>
  <c r="AC136" i="3"/>
  <c r="Y136" i="3"/>
  <c r="X136" i="3"/>
  <c r="AA136" i="3" s="1"/>
  <c r="W136" i="3"/>
  <c r="Z136" i="3" s="1"/>
  <c r="V136" i="3"/>
  <c r="T136" i="3" a="1"/>
  <c r="T136" i="3"/>
  <c r="S136" i="3" a="1"/>
  <c r="S136" i="3" s="1"/>
  <c r="AC135" i="3"/>
  <c r="AB135" i="3"/>
  <c r="Y135" i="3"/>
  <c r="X135" i="3"/>
  <c r="W135" i="3"/>
  <c r="Z135" i="3" s="1"/>
  <c r="V135" i="3"/>
  <c r="U135" i="3" a="1"/>
  <c r="U135" i="3"/>
  <c r="T135" i="3" a="1"/>
  <c r="T135" i="3" s="1"/>
  <c r="S135" i="3" a="1"/>
  <c r="S135" i="3"/>
  <c r="AC134" i="3"/>
  <c r="X134" i="3"/>
  <c r="W134" i="3"/>
  <c r="Z134" i="3" s="1"/>
  <c r="V134" i="3"/>
  <c r="Y134" i="3" s="1"/>
  <c r="U134" i="3" a="1"/>
  <c r="U134" i="3" s="1"/>
  <c r="T134" i="3" a="1"/>
  <c r="T134" i="3" s="1"/>
  <c r="AB134" i="3" s="1"/>
  <c r="S134" i="3" a="1"/>
  <c r="S134" i="3" s="1"/>
  <c r="AC133" i="3"/>
  <c r="AB133" i="3"/>
  <c r="Y133" i="3"/>
  <c r="X133" i="3"/>
  <c r="AA133" i="3" s="1"/>
  <c r="W133" i="3"/>
  <c r="V133" i="3"/>
  <c r="U133" i="3" a="1"/>
  <c r="U133" i="3" s="1"/>
  <c r="T133" i="3" a="1"/>
  <c r="T133" i="3" s="1"/>
  <c r="S133" i="3" a="1"/>
  <c r="S133" i="3" s="1"/>
  <c r="AC132" i="3"/>
  <c r="AA132" i="3"/>
  <c r="Z132" i="3"/>
  <c r="X132" i="3"/>
  <c r="W132" i="3"/>
  <c r="V132" i="3"/>
  <c r="Y132" i="3" s="1"/>
  <c r="U132" i="3" a="1"/>
  <c r="U132" i="3" s="1"/>
  <c r="T132" i="3" a="1"/>
  <c r="T132" i="3" s="1"/>
  <c r="S132" i="3" a="1"/>
  <c r="S132" i="3" s="1"/>
  <c r="AC131" i="3"/>
  <c r="AB131" i="3"/>
  <c r="X131" i="3"/>
  <c r="AA131" i="3" s="1"/>
  <c r="W131" i="3"/>
  <c r="Z131" i="3" s="1"/>
  <c r="V131" i="3"/>
  <c r="U131" i="3" a="1"/>
  <c r="U131" i="3"/>
  <c r="T131" i="3" a="1"/>
  <c r="T131" i="3" s="1"/>
  <c r="S131" i="3" a="1"/>
  <c r="S131" i="3" s="1"/>
  <c r="AC130" i="3"/>
  <c r="AA130" i="3"/>
  <c r="Z130" i="3"/>
  <c r="X130" i="3"/>
  <c r="W130" i="3"/>
  <c r="V130" i="3"/>
  <c r="U130" i="3" a="1"/>
  <c r="U130" i="3" s="1"/>
  <c r="T130" i="3" a="1"/>
  <c r="T130" i="3"/>
  <c r="S130" i="3" a="1"/>
  <c r="S130" i="3" s="1"/>
  <c r="AC129" i="3"/>
  <c r="AB129" i="3"/>
  <c r="X129" i="3"/>
  <c r="AA129" i="3" s="1"/>
  <c r="W129" i="3"/>
  <c r="Z129" i="3" s="1"/>
  <c r="V129" i="3"/>
  <c r="U129" i="3" a="1"/>
  <c r="U129" i="3"/>
  <c r="T129" i="3" a="1"/>
  <c r="T129" i="3" s="1"/>
  <c r="S129" i="3" a="1"/>
  <c r="S129" i="3"/>
  <c r="AC128" i="3"/>
  <c r="X128" i="3"/>
  <c r="W128" i="3"/>
  <c r="Z128" i="3" s="1"/>
  <c r="V128" i="3"/>
  <c r="Y128" i="3" s="1"/>
  <c r="U128" i="3" a="1"/>
  <c r="U128" i="3" s="1"/>
  <c r="T128" i="3" a="1"/>
  <c r="T128" i="3"/>
  <c r="AB128" i="3" s="1"/>
  <c r="S128" i="3" a="1"/>
  <c r="S128" i="3" s="1"/>
  <c r="AC127" i="3"/>
  <c r="AB127" i="3"/>
  <c r="AA127" i="3"/>
  <c r="Y127" i="3"/>
  <c r="X127" i="3"/>
  <c r="W127" i="3"/>
  <c r="V127" i="3"/>
  <c r="U127" i="3" a="1"/>
  <c r="U127" i="3" s="1"/>
  <c r="T127" i="3" a="1"/>
  <c r="T127" i="3" s="1"/>
  <c r="S127" i="3" a="1"/>
  <c r="S127" i="3"/>
  <c r="AC126" i="3"/>
  <c r="AA126" i="3"/>
  <c r="Z126" i="3"/>
  <c r="Y126" i="3"/>
  <c r="X126" i="3"/>
  <c r="W126" i="3"/>
  <c r="V126" i="3"/>
  <c r="U126" i="3" a="1"/>
  <c r="U126" i="3" s="1"/>
  <c r="T126" i="3" a="1"/>
  <c r="T126" i="3"/>
  <c r="S126" i="3" a="1"/>
  <c r="S126" i="3" s="1"/>
  <c r="AC125" i="3"/>
  <c r="AB125" i="3"/>
  <c r="Y125" i="3"/>
  <c r="X125" i="3"/>
  <c r="W125" i="3"/>
  <c r="V125" i="3"/>
  <c r="U125" i="3" a="1"/>
  <c r="U125" i="3" s="1"/>
  <c r="T125" i="3" a="1"/>
  <c r="T125" i="3" s="1"/>
  <c r="S125" i="3" a="1"/>
  <c r="S125" i="3"/>
  <c r="AC124" i="3"/>
  <c r="Z124" i="3"/>
  <c r="Y124" i="3"/>
  <c r="X124" i="3"/>
  <c r="W124" i="3"/>
  <c r="Z123" i="3" s="1"/>
  <c r="V124" i="3"/>
  <c r="U124" i="3" a="1"/>
  <c r="U124" i="3" s="1"/>
  <c r="T124" i="3" a="1"/>
  <c r="T124" i="3" s="1"/>
  <c r="S124" i="3" a="1"/>
  <c r="S124" i="3" s="1"/>
  <c r="AC123" i="3"/>
  <c r="AB123" i="3"/>
  <c r="AA123" i="3"/>
  <c r="V123" i="3"/>
  <c r="Y123" i="3" s="1"/>
  <c r="U123" i="3" a="1"/>
  <c r="U123" i="3" s="1"/>
  <c r="T123" i="3" a="1"/>
  <c r="T123" i="3"/>
  <c r="S123" i="3" a="1"/>
  <c r="S123" i="3" s="1"/>
  <c r="AC122" i="3"/>
  <c r="AA122" i="3"/>
  <c r="Z122" i="3"/>
  <c r="V122" i="3"/>
  <c r="Y122" i="3" s="1"/>
  <c r="S122" i="3" a="1"/>
  <c r="S122" i="3" s="1"/>
  <c r="AC121" i="3"/>
  <c r="AB121" i="3"/>
  <c r="AA121" i="3"/>
  <c r="X121" i="3"/>
  <c r="W121" i="3"/>
  <c r="V121" i="3"/>
  <c r="U121" i="3" a="1"/>
  <c r="U121" i="3"/>
  <c r="T121" i="3" a="1"/>
  <c r="T121" i="3" s="1"/>
  <c r="S121" i="3" a="1"/>
  <c r="S121" i="3"/>
  <c r="AC120" i="3"/>
  <c r="AB120" i="3"/>
  <c r="X120" i="3"/>
  <c r="AA120" i="3" s="1"/>
  <c r="W120" i="3"/>
  <c r="V120" i="3"/>
  <c r="U120" i="3" a="1"/>
  <c r="U120" i="3"/>
  <c r="T120" i="3" a="1"/>
  <c r="T120" i="3"/>
  <c r="S120" i="3" a="1"/>
  <c r="S120" i="3"/>
  <c r="AC119" i="3"/>
  <c r="AB119" i="3"/>
  <c r="Z119" i="3"/>
  <c r="X119" i="3"/>
  <c r="AA119" i="3" s="1"/>
  <c r="W119" i="3"/>
  <c r="V119" i="3"/>
  <c r="Y119" i="3" s="1"/>
  <c r="U119" i="3" a="1"/>
  <c r="U119" i="3" s="1"/>
  <c r="T119" i="3" a="1"/>
  <c r="T119" i="3"/>
  <c r="S119" i="3" a="1"/>
  <c r="S119" i="3" s="1"/>
  <c r="AC118" i="3"/>
  <c r="AA118" i="3"/>
  <c r="X118" i="3"/>
  <c r="W118" i="3"/>
  <c r="Z117" i="3" s="1"/>
  <c r="V118" i="3"/>
  <c r="Y118" i="3" s="1"/>
  <c r="U118" i="3" a="1"/>
  <c r="U118" i="3"/>
  <c r="T118" i="3" a="1"/>
  <c r="T118" i="3"/>
  <c r="AB118" i="3" s="1"/>
  <c r="S118" i="3" a="1"/>
  <c r="S118" i="3"/>
  <c r="AC117" i="3"/>
  <c r="AB117" i="3"/>
  <c r="X117" i="3"/>
  <c r="AA117" i="3" s="1"/>
  <c r="W117" i="3"/>
  <c r="V117" i="3"/>
  <c r="U117" i="3" a="1"/>
  <c r="U117" i="3" s="1"/>
  <c r="T117" i="3" a="1"/>
  <c r="T117" i="3"/>
  <c r="S117" i="3" a="1"/>
  <c r="S117" i="3" s="1"/>
  <c r="AC116" i="3"/>
  <c r="AA116" i="3"/>
  <c r="X116" i="3"/>
  <c r="W116" i="3"/>
  <c r="Z115" i="3" s="1"/>
  <c r="V116" i="3"/>
  <c r="Y116" i="3" s="1"/>
  <c r="U116" i="3" a="1"/>
  <c r="U116" i="3"/>
  <c r="T116" i="3" a="1"/>
  <c r="T116" i="3"/>
  <c r="AB116" i="3" s="1"/>
  <c r="S116" i="3" a="1"/>
  <c r="S116" i="3"/>
  <c r="AC115" i="3"/>
  <c r="AB115" i="3"/>
  <c r="X115" i="3"/>
  <c r="AA115" i="3" s="1"/>
  <c r="W115" i="3"/>
  <c r="V115" i="3"/>
  <c r="U115" i="3" a="1"/>
  <c r="U115" i="3" s="1"/>
  <c r="T115" i="3" a="1"/>
  <c r="T115" i="3"/>
  <c r="S115" i="3" a="1"/>
  <c r="S115" i="3" s="1"/>
  <c r="AC114" i="3"/>
  <c r="AA114" i="3"/>
  <c r="X114" i="3"/>
  <c r="W114" i="3"/>
  <c r="Z113" i="3" s="1"/>
  <c r="V114" i="3"/>
  <c r="Y114" i="3" s="1"/>
  <c r="U114" i="3" a="1"/>
  <c r="U114" i="3"/>
  <c r="T114" i="3" a="1"/>
  <c r="T114" i="3"/>
  <c r="AB114" i="3" s="1"/>
  <c r="S114" i="3" a="1"/>
  <c r="S114" i="3"/>
  <c r="AC113" i="3"/>
  <c r="AB113" i="3"/>
  <c r="X113" i="3"/>
  <c r="AA113" i="3" s="1"/>
  <c r="W113" i="3"/>
  <c r="V113" i="3"/>
  <c r="U113" i="3" a="1"/>
  <c r="U113" i="3" s="1"/>
  <c r="T113" i="3" a="1"/>
  <c r="T113" i="3"/>
  <c r="S113" i="3" a="1"/>
  <c r="S113" i="3" s="1"/>
  <c r="AC112" i="3"/>
  <c r="AA112" i="3"/>
  <c r="X112" i="3"/>
  <c r="W112" i="3"/>
  <c r="Z111" i="3" s="1"/>
  <c r="V112" i="3"/>
  <c r="Y112" i="3" s="1"/>
  <c r="U112" i="3" a="1"/>
  <c r="U112" i="3"/>
  <c r="T112" i="3" a="1"/>
  <c r="T112" i="3"/>
  <c r="AB112" i="3" s="1"/>
  <c r="S112" i="3" a="1"/>
  <c r="S112" i="3"/>
  <c r="AC111" i="3"/>
  <c r="AB111" i="3"/>
  <c r="X111" i="3"/>
  <c r="AA111" i="3" s="1"/>
  <c r="W111" i="3"/>
  <c r="V111" i="3"/>
  <c r="U111" i="3" a="1"/>
  <c r="U111" i="3" s="1"/>
  <c r="T111" i="3" a="1"/>
  <c r="T111" i="3"/>
  <c r="S111" i="3" a="1"/>
  <c r="S111" i="3" s="1"/>
  <c r="AC110" i="3"/>
  <c r="AA110" i="3"/>
  <c r="X110" i="3"/>
  <c r="AA109" i="3" s="1"/>
  <c r="W110" i="3"/>
  <c r="Z109" i="3" s="1"/>
  <c r="V110" i="3"/>
  <c r="Y110" i="3" s="1"/>
  <c r="U110" i="3" a="1"/>
  <c r="U110" i="3"/>
  <c r="T110" i="3" a="1"/>
  <c r="T110" i="3"/>
  <c r="AB110" i="3" s="1"/>
  <c r="S110" i="3" a="1"/>
  <c r="S110" i="3"/>
  <c r="AC109" i="3"/>
  <c r="AB109" i="3"/>
  <c r="V109" i="3"/>
  <c r="U109" i="3" a="1"/>
  <c r="U109" i="3"/>
  <c r="T109" i="3" a="1"/>
  <c r="T109" i="3" s="1"/>
  <c r="S109" i="3" a="1"/>
  <c r="S109" i="3"/>
  <c r="AC108" i="3"/>
  <c r="AA108" i="3"/>
  <c r="Z108" i="3"/>
  <c r="V108" i="3"/>
  <c r="S108" i="3" a="1"/>
  <c r="S108" i="3" s="1"/>
  <c r="AC107" i="3"/>
  <c r="AB107" i="3"/>
  <c r="AA107" i="3"/>
  <c r="X107" i="3"/>
  <c r="AA106" i="3" s="1"/>
  <c r="W107" i="3"/>
  <c r="Z107" i="3" s="1"/>
  <c r="V107" i="3"/>
  <c r="U107" i="3" a="1"/>
  <c r="U107" i="3"/>
  <c r="T107" i="3" a="1"/>
  <c r="T107" i="3" s="1"/>
  <c r="S107" i="3" a="1"/>
  <c r="S107" i="3"/>
  <c r="AC106" i="3"/>
  <c r="Z106" i="3"/>
  <c r="Y106" i="3"/>
  <c r="X106" i="3"/>
  <c r="W106" i="3"/>
  <c r="V106" i="3"/>
  <c r="Y105" i="3" s="1"/>
  <c r="U106" i="3" a="1"/>
  <c r="U106" i="3" s="1"/>
  <c r="T106" i="3" a="1"/>
  <c r="T106" i="3"/>
  <c r="S106" i="3" a="1"/>
  <c r="S106" i="3" s="1"/>
  <c r="AC105" i="3"/>
  <c r="AB105" i="3"/>
  <c r="AA105" i="3"/>
  <c r="W105" i="3"/>
  <c r="Z105" i="3" s="1"/>
  <c r="U105" i="3" a="1"/>
  <c r="U105" i="3" s="1"/>
  <c r="T105" i="3" a="1"/>
  <c r="T105" i="3"/>
  <c r="S105" i="3" a="1"/>
  <c r="S105" i="3" s="1"/>
  <c r="AC104" i="3"/>
  <c r="AA104" i="3"/>
  <c r="Z104" i="3"/>
  <c r="Y104" i="3"/>
  <c r="W104" i="3"/>
  <c r="T104" i="3" a="1"/>
  <c r="T104" i="3" s="1"/>
  <c r="AC103" i="3"/>
  <c r="AB103" i="3"/>
  <c r="AA103" i="3"/>
  <c r="X103" i="3"/>
  <c r="W103" i="3"/>
  <c r="Z102" i="3" s="1"/>
  <c r="V103" i="3"/>
  <c r="Y103" i="3" s="1"/>
  <c r="U103" i="3" a="1"/>
  <c r="U103" i="3"/>
  <c r="T103" i="3" a="1"/>
  <c r="T103" i="3"/>
  <c r="S103" i="3" a="1"/>
  <c r="S103" i="3"/>
  <c r="AC102" i="3"/>
  <c r="X102" i="3"/>
  <c r="AA102" i="3" s="1"/>
  <c r="W102" i="3"/>
  <c r="V102" i="3"/>
  <c r="U102" i="3" a="1"/>
  <c r="U102" i="3" s="1"/>
  <c r="AB102" i="3" s="1"/>
  <c r="T102" i="3" a="1"/>
  <c r="T102" i="3"/>
  <c r="S102" i="3" a="1"/>
  <c r="S102" i="3" s="1"/>
  <c r="AC101" i="3"/>
  <c r="AB101" i="3"/>
  <c r="AA101" i="3"/>
  <c r="X101" i="3"/>
  <c r="W101" i="3"/>
  <c r="Z100" i="3" s="1"/>
  <c r="V101" i="3"/>
  <c r="Y101" i="3" s="1"/>
  <c r="U101" i="3" a="1"/>
  <c r="U101" i="3"/>
  <c r="T101" i="3" a="1"/>
  <c r="T101" i="3" s="1"/>
  <c r="S101" i="3" a="1"/>
  <c r="S101" i="3"/>
  <c r="AC100" i="3"/>
  <c r="X100" i="3"/>
  <c r="AA100" i="3" s="1"/>
  <c r="W100" i="3"/>
  <c r="V100" i="3"/>
  <c r="U100" i="3" a="1"/>
  <c r="U100" i="3"/>
  <c r="AB100" i="3" s="1"/>
  <c r="T100" i="3" a="1"/>
  <c r="T100" i="3"/>
  <c r="S100" i="3" a="1"/>
  <c r="S100" i="3"/>
  <c r="AC99" i="3"/>
  <c r="AB99" i="3"/>
  <c r="Z99" i="3"/>
  <c r="V99" i="3"/>
  <c r="Y99" i="3" s="1"/>
  <c r="U99" i="3" a="1"/>
  <c r="U99" i="3" s="1"/>
  <c r="T99" i="3" a="1"/>
  <c r="T99" i="3"/>
  <c r="S99" i="3" a="1"/>
  <c r="S99" i="3" s="1"/>
  <c r="AC98" i="3"/>
  <c r="AA98" i="3"/>
  <c r="Z98" i="3"/>
  <c r="Y98" i="3"/>
  <c r="V98" i="3"/>
  <c r="S98" i="3" a="1"/>
  <c r="S98" i="3"/>
  <c r="AC97" i="3"/>
  <c r="AB97" i="3"/>
  <c r="AA97" i="3"/>
  <c r="Z97" i="3"/>
  <c r="X97" i="3"/>
  <c r="W97" i="3"/>
  <c r="V97" i="3"/>
  <c r="Y96" i="3" s="1"/>
  <c r="U97" i="3" a="1"/>
  <c r="U97" i="3" s="1"/>
  <c r="T97" i="3" a="1"/>
  <c r="T97" i="3"/>
  <c r="S97" i="3" a="1"/>
  <c r="S97" i="3" s="1"/>
  <c r="AC96" i="3"/>
  <c r="AB96" i="3"/>
  <c r="AA96" i="3"/>
  <c r="X96" i="3"/>
  <c r="AA95" i="3" s="1"/>
  <c r="W96" i="3"/>
  <c r="Z96" i="3" s="1"/>
  <c r="V96" i="3"/>
  <c r="U96" i="3" a="1"/>
  <c r="U96" i="3"/>
  <c r="T96" i="3" a="1"/>
  <c r="T96" i="3" s="1"/>
  <c r="S96" i="3" a="1"/>
  <c r="S96" i="3"/>
  <c r="AC95" i="3"/>
  <c r="AB95" i="3"/>
  <c r="Z95" i="3"/>
  <c r="Y95" i="3"/>
  <c r="X95" i="3"/>
  <c r="W95" i="3"/>
  <c r="V95" i="3"/>
  <c r="Y94" i="3" s="1"/>
  <c r="U95" i="3" a="1"/>
  <c r="U95" i="3" s="1"/>
  <c r="T95" i="3" a="1"/>
  <c r="T95" i="3"/>
  <c r="S95" i="3" a="1"/>
  <c r="S95" i="3" s="1"/>
  <c r="AC94" i="3"/>
  <c r="X94" i="3"/>
  <c r="AA93" i="3" s="1"/>
  <c r="W94" i="3"/>
  <c r="Z94" i="3" s="1"/>
  <c r="V94" i="3"/>
  <c r="U94" i="3" a="1"/>
  <c r="U94" i="3"/>
  <c r="T94" i="3" a="1"/>
  <c r="T94" i="3" s="1"/>
  <c r="AB94" i="3" s="1"/>
  <c r="S94" i="3" a="1"/>
  <c r="S94" i="3"/>
  <c r="AC93" i="3"/>
  <c r="AB93" i="3"/>
  <c r="X93" i="3"/>
  <c r="W93" i="3"/>
  <c r="V93" i="3"/>
  <c r="Y92" i="3" s="1"/>
  <c r="U93" i="3" a="1"/>
  <c r="U93" i="3" s="1"/>
  <c r="T93" i="3" a="1"/>
  <c r="T93" i="3"/>
  <c r="S93" i="3" a="1"/>
  <c r="S93" i="3" s="1"/>
  <c r="AC92" i="3"/>
  <c r="AB92" i="3"/>
  <c r="AA92" i="3"/>
  <c r="X92" i="3"/>
  <c r="AA91" i="3" s="1"/>
  <c r="W92" i="3"/>
  <c r="Z92" i="3" s="1"/>
  <c r="V92" i="3"/>
  <c r="U92" i="3" a="1"/>
  <c r="U92" i="3"/>
  <c r="T92" i="3" a="1"/>
  <c r="T92" i="3" s="1"/>
  <c r="S92" i="3" a="1"/>
  <c r="S92" i="3"/>
  <c r="AC91" i="3"/>
  <c r="AB91" i="3"/>
  <c r="Z91" i="3"/>
  <c r="Y91" i="3"/>
  <c r="W91" i="3"/>
  <c r="V91" i="3"/>
  <c r="U91" i="3" a="1"/>
  <c r="U91" i="3"/>
  <c r="T91" i="3" a="1"/>
  <c r="T91" i="3"/>
  <c r="S91" i="3" a="1"/>
  <c r="S91" i="3"/>
  <c r="AC90" i="3"/>
  <c r="AA90" i="3"/>
  <c r="Z90" i="3"/>
  <c r="Y90" i="3"/>
  <c r="W90" i="3"/>
  <c r="V90" i="3"/>
  <c r="T90" i="3" a="1"/>
  <c r="T90" i="3"/>
  <c r="S90" i="3" a="1"/>
  <c r="S90" i="3"/>
  <c r="AC89" i="3"/>
  <c r="AB89" i="3"/>
  <c r="AA89" i="3"/>
  <c r="Y89" i="3"/>
  <c r="W89" i="3"/>
  <c r="Z89" i="3" s="1"/>
  <c r="V89" i="3"/>
  <c r="U89" i="3" a="1"/>
  <c r="U89" i="3"/>
  <c r="T89" i="3" a="1"/>
  <c r="T89" i="3" s="1"/>
  <c r="S89" i="3" a="1"/>
  <c r="S89" i="3"/>
  <c r="AC88" i="3"/>
  <c r="AA88" i="3"/>
  <c r="Y88" i="3"/>
  <c r="W88" i="3"/>
  <c r="V88" i="3"/>
  <c r="T88" i="3" a="1"/>
  <c r="T88" i="3"/>
  <c r="S88" i="3" a="1"/>
  <c r="S88" i="3" s="1"/>
  <c r="AC87" i="3"/>
  <c r="AB87" i="3"/>
  <c r="AA87" i="3"/>
  <c r="Y87" i="3"/>
  <c r="X87" i="3"/>
  <c r="AA86" i="3" s="1"/>
  <c r="W87" i="3"/>
  <c r="Z87" i="3" s="1"/>
  <c r="V87" i="3"/>
  <c r="U87" i="3" a="1"/>
  <c r="U87" i="3"/>
  <c r="T87" i="3" a="1"/>
  <c r="T87" i="3" s="1"/>
  <c r="S87" i="3" a="1"/>
  <c r="S87" i="3"/>
  <c r="AC86" i="3"/>
  <c r="Z86" i="3"/>
  <c r="Y86" i="3"/>
  <c r="X86" i="3"/>
  <c r="W86" i="3"/>
  <c r="V86" i="3"/>
  <c r="Y85" i="3" s="1"/>
  <c r="U86" i="3" a="1"/>
  <c r="U86" i="3" s="1"/>
  <c r="T86" i="3" a="1"/>
  <c r="T86" i="3"/>
  <c r="S86" i="3" a="1"/>
  <c r="S86" i="3" s="1"/>
  <c r="AC85" i="3"/>
  <c r="AB85" i="3"/>
  <c r="X85" i="3"/>
  <c r="AA84" i="3" s="1"/>
  <c r="W85" i="3"/>
  <c r="Z85" i="3" s="1"/>
  <c r="V85" i="3"/>
  <c r="U85" i="3" a="1"/>
  <c r="U85" i="3"/>
  <c r="T85" i="3" a="1"/>
  <c r="T85" i="3" s="1"/>
  <c r="S85" i="3" a="1"/>
  <c r="S85" i="3"/>
  <c r="AC84" i="3"/>
  <c r="Z84" i="3"/>
  <c r="X84" i="3"/>
  <c r="W84" i="3"/>
  <c r="Z83" i="3" s="1"/>
  <c r="V84" i="3"/>
  <c r="Y84" i="3" s="1"/>
  <c r="U84" i="3" a="1"/>
  <c r="U84" i="3" s="1"/>
  <c r="T84" i="3" a="1"/>
  <c r="T84" i="3"/>
  <c r="AB84" i="3" s="1"/>
  <c r="S84" i="3" a="1"/>
  <c r="S84" i="3" s="1"/>
  <c r="AC83" i="3"/>
  <c r="AB83" i="3"/>
  <c r="AA83" i="3"/>
  <c r="V83" i="3"/>
  <c r="Y83" i="3" s="1"/>
  <c r="U83" i="3" a="1"/>
  <c r="U83" i="3" s="1"/>
  <c r="T83" i="3" a="1"/>
  <c r="T83" i="3"/>
  <c r="S83" i="3" a="1"/>
  <c r="S83" i="3" s="1"/>
  <c r="AC82" i="3"/>
  <c r="AA82" i="3"/>
  <c r="Z82" i="3"/>
  <c r="V82" i="3"/>
  <c r="Y82" i="3" s="1"/>
  <c r="S82" i="3" a="1"/>
  <c r="S82" i="3" s="1"/>
  <c r="AC81" i="3"/>
  <c r="AB81" i="3"/>
  <c r="AA81" i="3"/>
  <c r="X81" i="3"/>
  <c r="W81" i="3"/>
  <c r="Z80" i="3" s="1"/>
  <c r="V81" i="3"/>
  <c r="Y81" i="3" s="1"/>
  <c r="U81" i="3" a="1"/>
  <c r="U81" i="3"/>
  <c r="T81" i="3" a="1"/>
  <c r="T81" i="3" s="1"/>
  <c r="S81" i="3" a="1"/>
  <c r="S81" i="3"/>
  <c r="AC80" i="3"/>
  <c r="X80" i="3"/>
  <c r="AA80" i="3" s="1"/>
  <c r="W80" i="3"/>
  <c r="V80" i="3"/>
  <c r="U80" i="3" a="1"/>
  <c r="U80" i="3"/>
  <c r="AB80" i="3" s="1"/>
  <c r="T80" i="3" a="1"/>
  <c r="T80" i="3"/>
  <c r="S80" i="3" a="1"/>
  <c r="S80" i="3"/>
  <c r="AC79" i="3"/>
  <c r="AB79" i="3"/>
  <c r="Z79" i="3"/>
  <c r="X79" i="3"/>
  <c r="W79" i="3"/>
  <c r="Z78" i="3" s="1"/>
  <c r="V79" i="3"/>
  <c r="Y79" i="3" s="1"/>
  <c r="U79" i="3" a="1"/>
  <c r="U79" i="3"/>
  <c r="T79" i="3" a="1"/>
  <c r="T79" i="3" s="1"/>
  <c r="S79" i="3" a="1"/>
  <c r="S79" i="3"/>
  <c r="AC78" i="3"/>
  <c r="Y78" i="3"/>
  <c r="X78" i="3"/>
  <c r="AA78" i="3" s="1"/>
  <c r="W78" i="3"/>
  <c r="V78" i="3"/>
  <c r="U78" i="3" a="1"/>
  <c r="U78" i="3"/>
  <c r="AB78" i="3" s="1"/>
  <c r="T78" i="3" a="1"/>
  <c r="T78" i="3"/>
  <c r="S78" i="3" a="1"/>
  <c r="S78" i="3"/>
  <c r="AC77" i="3"/>
  <c r="AB77" i="3"/>
  <c r="Z77" i="3"/>
  <c r="W77" i="3"/>
  <c r="V77" i="3"/>
  <c r="Y77" i="3" s="1"/>
  <c r="U77" i="3" a="1"/>
  <c r="U77" i="3" s="1"/>
  <c r="T77" i="3" a="1"/>
  <c r="T77" i="3"/>
  <c r="S77" i="3" a="1"/>
  <c r="S77" i="3" s="1"/>
  <c r="AC76" i="3"/>
  <c r="AA76" i="3"/>
  <c r="Z76" i="3"/>
  <c r="W76" i="3"/>
  <c r="V76" i="3"/>
  <c r="Y76" i="3" s="1"/>
  <c r="T76" i="3" a="1"/>
  <c r="T76" i="3" s="1"/>
  <c r="S76" i="3" a="1"/>
  <c r="S76" i="3"/>
  <c r="AC75" i="3"/>
  <c r="AB75" i="3"/>
  <c r="AA75" i="3"/>
  <c r="Z75" i="3"/>
  <c r="Y75" i="3"/>
  <c r="X75" i="3"/>
  <c r="W75" i="3"/>
  <c r="V75" i="3"/>
  <c r="Y74" i="3" s="1"/>
  <c r="U75" i="3" a="1"/>
  <c r="U75" i="3" s="1"/>
  <c r="T75" i="3" a="1"/>
  <c r="T75" i="3"/>
  <c r="S75" i="3" a="1"/>
  <c r="S75" i="3" s="1"/>
  <c r="AC74" i="3"/>
  <c r="AB74" i="3"/>
  <c r="AA74" i="3"/>
  <c r="X74" i="3"/>
  <c r="AA73" i="3" s="1"/>
  <c r="W74" i="3"/>
  <c r="Z74" i="3" s="1"/>
  <c r="V74" i="3"/>
  <c r="U74" i="3" a="1"/>
  <c r="U74" i="3"/>
  <c r="T74" i="3" a="1"/>
  <c r="T74" i="3" s="1"/>
  <c r="S74" i="3" a="1"/>
  <c r="S74" i="3"/>
  <c r="AC73" i="3"/>
  <c r="AB73" i="3"/>
  <c r="Z73" i="3"/>
  <c r="X73" i="3"/>
  <c r="W73" i="3"/>
  <c r="V73" i="3"/>
  <c r="Y72" i="3" s="1"/>
  <c r="U73" i="3" a="1"/>
  <c r="U73" i="3" s="1"/>
  <c r="T73" i="3" a="1"/>
  <c r="T73" i="3"/>
  <c r="S73" i="3" a="1"/>
  <c r="S73" i="3" s="1"/>
  <c r="AC72" i="3"/>
  <c r="X72" i="3"/>
  <c r="AA71" i="3" s="1"/>
  <c r="W72" i="3"/>
  <c r="Z72" i="3" s="1"/>
  <c r="V72" i="3"/>
  <c r="U72" i="3" a="1"/>
  <c r="U72" i="3"/>
  <c r="T72" i="3" a="1"/>
  <c r="T72" i="3" s="1"/>
  <c r="AB72" i="3" s="1"/>
  <c r="S72" i="3" a="1"/>
  <c r="S72" i="3"/>
  <c r="AC71" i="3"/>
  <c r="AB71" i="3"/>
  <c r="Y71" i="3"/>
  <c r="X71" i="3"/>
  <c r="W71" i="3"/>
  <c r="V71" i="3"/>
  <c r="Y70" i="3" s="1"/>
  <c r="U71" i="3" a="1"/>
  <c r="U71" i="3" s="1"/>
  <c r="T71" i="3" a="1"/>
  <c r="T71" i="3"/>
  <c r="S71" i="3" a="1"/>
  <c r="S71" i="3" s="1"/>
  <c r="AC70" i="3"/>
  <c r="AB70" i="3"/>
  <c r="AA70" i="3"/>
  <c r="X70" i="3"/>
  <c r="AA69" i="3" s="1"/>
  <c r="W70" i="3"/>
  <c r="Z70" i="3" s="1"/>
  <c r="V70" i="3"/>
  <c r="U70" i="3" a="1"/>
  <c r="U70" i="3"/>
  <c r="T70" i="3" a="1"/>
  <c r="T70" i="3" s="1"/>
  <c r="S70" i="3" a="1"/>
  <c r="S70" i="3"/>
  <c r="AC69" i="3"/>
  <c r="AB69" i="3"/>
  <c r="Z69" i="3"/>
  <c r="X69" i="3"/>
  <c r="W69" i="3"/>
  <c r="V69" i="3"/>
  <c r="Y68" i="3" s="1"/>
  <c r="U69" i="3" a="1"/>
  <c r="U69" i="3" s="1"/>
  <c r="T69" i="3" a="1"/>
  <c r="T69" i="3"/>
  <c r="S69" i="3" a="1"/>
  <c r="S69" i="3" s="1"/>
  <c r="AC68" i="3"/>
  <c r="X68" i="3"/>
  <c r="AA67" i="3" s="1"/>
  <c r="W68" i="3"/>
  <c r="Z68" i="3" s="1"/>
  <c r="V68" i="3"/>
  <c r="U68" i="3" a="1"/>
  <c r="U68" i="3"/>
  <c r="T68" i="3" a="1"/>
  <c r="T68" i="3" s="1"/>
  <c r="AB68" i="3" s="1"/>
  <c r="S68" i="3" a="1"/>
  <c r="S68" i="3"/>
  <c r="AC67" i="3"/>
  <c r="AB67" i="3"/>
  <c r="Y67" i="3"/>
  <c r="X67" i="3"/>
  <c r="W67" i="3"/>
  <c r="V67" i="3"/>
  <c r="Y66" i="3" s="1"/>
  <c r="U67" i="3" a="1"/>
  <c r="U67" i="3" s="1"/>
  <c r="T67" i="3" a="1"/>
  <c r="T67" i="3"/>
  <c r="S67" i="3" a="1"/>
  <c r="S67" i="3" s="1"/>
  <c r="AC66" i="3"/>
  <c r="AB66" i="3"/>
  <c r="AA66" i="3"/>
  <c r="X66" i="3"/>
  <c r="AA65" i="3" s="1"/>
  <c r="W66" i="3"/>
  <c r="Z66" i="3" s="1"/>
  <c r="V66" i="3"/>
  <c r="U66" i="3" a="1"/>
  <c r="U66" i="3"/>
  <c r="T66" i="3" a="1"/>
  <c r="T66" i="3" s="1"/>
  <c r="S66" i="3" a="1"/>
  <c r="S66" i="3"/>
  <c r="AC65" i="3"/>
  <c r="AB65" i="3"/>
  <c r="Z65" i="3"/>
  <c r="X65" i="3"/>
  <c r="W65" i="3"/>
  <c r="V65" i="3"/>
  <c r="Y64" i="3" s="1"/>
  <c r="U65" i="3" a="1"/>
  <c r="U65" i="3" s="1"/>
  <c r="T65" i="3" a="1"/>
  <c r="T65" i="3"/>
  <c r="S65" i="3" a="1"/>
  <c r="S65" i="3" s="1"/>
  <c r="AC64" i="3"/>
  <c r="X64" i="3"/>
  <c r="AA63" i="3" s="1"/>
  <c r="W64" i="3"/>
  <c r="Z64" i="3" s="1"/>
  <c r="V64" i="3"/>
  <c r="U64" i="3" a="1"/>
  <c r="U64" i="3"/>
  <c r="T64" i="3" a="1"/>
  <c r="T64" i="3" s="1"/>
  <c r="AB64" i="3" s="1"/>
  <c r="S64" i="3" a="1"/>
  <c r="S64" i="3"/>
  <c r="AC63" i="3"/>
  <c r="AB63" i="3"/>
  <c r="Y63" i="3"/>
  <c r="X63" i="3"/>
  <c r="W63" i="3"/>
  <c r="V63" i="3"/>
  <c r="Y62" i="3" s="1"/>
  <c r="U63" i="3" a="1"/>
  <c r="U63" i="3" s="1"/>
  <c r="T63" i="3" a="1"/>
  <c r="T63" i="3"/>
  <c r="S63" i="3" a="1"/>
  <c r="S63" i="3" s="1"/>
  <c r="AC62" i="3"/>
  <c r="AB62" i="3"/>
  <c r="AA62" i="3"/>
  <c r="X62" i="3"/>
  <c r="AA61" i="3" s="1"/>
  <c r="W62" i="3"/>
  <c r="Z62" i="3" s="1"/>
  <c r="V62" i="3"/>
  <c r="U62" i="3" a="1"/>
  <c r="U62" i="3"/>
  <c r="T62" i="3" a="1"/>
  <c r="T62" i="3" s="1"/>
  <c r="S62" i="3" a="1"/>
  <c r="S62" i="3"/>
  <c r="AC61" i="3"/>
  <c r="AB61" i="3"/>
  <c r="Z61" i="3"/>
  <c r="Y61" i="3"/>
  <c r="W61" i="3"/>
  <c r="V61" i="3"/>
  <c r="U61" i="3" a="1"/>
  <c r="U61" i="3" s="1"/>
  <c r="T61" i="3" a="1"/>
  <c r="T61" i="3"/>
  <c r="S61" i="3" a="1"/>
  <c r="S61" i="3" s="1"/>
  <c r="AC60" i="3"/>
  <c r="AA60" i="3"/>
  <c r="Z60" i="3"/>
  <c r="X60" i="3"/>
  <c r="W60" i="3"/>
  <c r="V60" i="3"/>
  <c r="Y60" i="3" s="1"/>
  <c r="T60" i="3" a="1"/>
  <c r="T60" i="3" s="1"/>
  <c r="S60" i="3" a="1"/>
  <c r="S60" i="3"/>
  <c r="AC59" i="3"/>
  <c r="AB59" i="3"/>
  <c r="AA59" i="3"/>
  <c r="Z59" i="3"/>
  <c r="Y59" i="3"/>
  <c r="V59" i="3"/>
  <c r="U59" i="3" a="1"/>
  <c r="U59" i="3"/>
  <c r="T59" i="3" a="1"/>
  <c r="T59" i="3" s="1"/>
  <c r="S59" i="3" a="1"/>
  <c r="S59" i="3"/>
  <c r="AC58" i="3"/>
  <c r="AA58" i="3"/>
  <c r="Z58" i="3"/>
  <c r="V58" i="3"/>
  <c r="Y57" i="3" s="1"/>
  <c r="S58" i="3" a="1"/>
  <c r="S58" i="3"/>
  <c r="AC57" i="3"/>
  <c r="AB57" i="3"/>
  <c r="Z57" i="3"/>
  <c r="X57" i="3"/>
  <c r="AA57" i="3" s="1"/>
  <c r="W57" i="3"/>
  <c r="V57" i="3"/>
  <c r="U57" i="3" a="1"/>
  <c r="U57" i="3" s="1"/>
  <c r="T57" i="3" a="1"/>
  <c r="T57" i="3"/>
  <c r="S57" i="3" a="1"/>
  <c r="S57" i="3" s="1"/>
  <c r="AC56" i="3"/>
  <c r="AA56" i="3"/>
  <c r="X56" i="3"/>
  <c r="W56" i="3"/>
  <c r="Z55" i="3" s="1"/>
  <c r="V56" i="3"/>
  <c r="Y56" i="3" s="1"/>
  <c r="U56" i="3" a="1"/>
  <c r="U56" i="3"/>
  <c r="T56" i="3" a="1"/>
  <c r="T56" i="3"/>
  <c r="AB56" i="3" s="1"/>
  <c r="S56" i="3" a="1"/>
  <c r="S56" i="3"/>
  <c r="AC55" i="3"/>
  <c r="AB55" i="3"/>
  <c r="X55" i="3"/>
  <c r="AA55" i="3" s="1"/>
  <c r="W55" i="3"/>
  <c r="V55" i="3"/>
  <c r="U55" i="3" a="1"/>
  <c r="U55" i="3" s="1"/>
  <c r="T55" i="3" a="1"/>
  <c r="T55" i="3"/>
  <c r="S55" i="3" a="1"/>
  <c r="S55" i="3" s="1"/>
  <c r="AC54" i="3"/>
  <c r="AA54" i="3"/>
  <c r="X54" i="3"/>
  <c r="W54" i="3"/>
  <c r="Z53" i="3" s="1"/>
  <c r="V54" i="3"/>
  <c r="Y54" i="3" s="1"/>
  <c r="U54" i="3" a="1"/>
  <c r="U54" i="3"/>
  <c r="T54" i="3" a="1"/>
  <c r="T54" i="3"/>
  <c r="AB54" i="3" s="1"/>
  <c r="S54" i="3" a="1"/>
  <c r="S54" i="3"/>
  <c r="AC53" i="3"/>
  <c r="AB53" i="3"/>
  <c r="X53" i="3"/>
  <c r="AA53" i="3" s="1"/>
  <c r="W53" i="3"/>
  <c r="V53" i="3"/>
  <c r="U53" i="3" a="1"/>
  <c r="U53" i="3" s="1"/>
  <c r="T53" i="3" a="1"/>
  <c r="T53" i="3"/>
  <c r="S53" i="3" a="1"/>
  <c r="S53" i="3" s="1"/>
  <c r="AC52" i="3"/>
  <c r="AA52" i="3"/>
  <c r="X52" i="3"/>
  <c r="W52" i="3"/>
  <c r="Z51" i="3" s="1"/>
  <c r="V52" i="3"/>
  <c r="Y52" i="3" s="1"/>
  <c r="U52" i="3" a="1"/>
  <c r="U52" i="3"/>
  <c r="T52" i="3" a="1"/>
  <c r="T52" i="3"/>
  <c r="AB52" i="3" s="1"/>
  <c r="S52" i="3" a="1"/>
  <c r="S52" i="3"/>
  <c r="AC51" i="3"/>
  <c r="AB51" i="3"/>
  <c r="X51" i="3"/>
  <c r="AA51" i="3" s="1"/>
  <c r="W51" i="3"/>
  <c r="V51" i="3"/>
  <c r="U51" i="3" a="1"/>
  <c r="U51" i="3" s="1"/>
  <c r="T51" i="3" a="1"/>
  <c r="T51" i="3"/>
  <c r="S51" i="3" a="1"/>
  <c r="S51" i="3" s="1"/>
  <c r="AC50" i="3"/>
  <c r="AA50" i="3"/>
  <c r="X50" i="3"/>
  <c r="W50" i="3"/>
  <c r="Z49" i="3" s="1"/>
  <c r="V50" i="3"/>
  <c r="Y50" i="3" s="1"/>
  <c r="U50" i="3" a="1"/>
  <c r="U50" i="3"/>
  <c r="T50" i="3" a="1"/>
  <c r="T50" i="3"/>
  <c r="AB50" i="3" s="1"/>
  <c r="S50" i="3" a="1"/>
  <c r="S50" i="3"/>
  <c r="AC49" i="3"/>
  <c r="AB49" i="3"/>
  <c r="X49" i="3"/>
  <c r="AA49" i="3" s="1"/>
  <c r="W49" i="3"/>
  <c r="V49" i="3"/>
  <c r="U49" i="3" a="1"/>
  <c r="U49" i="3" s="1"/>
  <c r="T49" i="3" a="1"/>
  <c r="T49" i="3"/>
  <c r="S49" i="3" a="1"/>
  <c r="S49" i="3" s="1"/>
  <c r="AC48" i="3"/>
  <c r="AA48" i="3"/>
  <c r="X48" i="3"/>
  <c r="AA47" i="3" s="1"/>
  <c r="W48" i="3"/>
  <c r="Z48" i="3" s="1"/>
  <c r="V48" i="3"/>
  <c r="Y48" i="3" s="1"/>
  <c r="U48" i="3" a="1"/>
  <c r="U48" i="3"/>
  <c r="T48" i="3" a="1"/>
  <c r="T48" i="3"/>
  <c r="AB48" i="3" s="1"/>
  <c r="S48" i="3" a="1"/>
  <c r="S48" i="3"/>
  <c r="AC47" i="3"/>
  <c r="AB47" i="3"/>
  <c r="W47" i="3"/>
  <c r="V47" i="3"/>
  <c r="U47" i="3" a="1"/>
  <c r="U47" i="3"/>
  <c r="T47" i="3" a="1"/>
  <c r="T47" i="3" s="1"/>
  <c r="S47" i="3" a="1"/>
  <c r="S47" i="3"/>
  <c r="AC46" i="3"/>
  <c r="AA46" i="3"/>
  <c r="Y46" i="3"/>
  <c r="W46" i="3"/>
  <c r="Z46" i="3" s="1"/>
  <c r="V46" i="3"/>
  <c r="T46" i="3" a="1"/>
  <c r="T46" i="3"/>
  <c r="S46" i="3" a="1"/>
  <c r="S46" i="3" s="1"/>
  <c r="AC45" i="3"/>
  <c r="AB45" i="3"/>
  <c r="AA45" i="3"/>
  <c r="Y45" i="3"/>
  <c r="X45" i="3"/>
  <c r="AA44" i="3" s="1"/>
  <c r="W45" i="3"/>
  <c r="V45" i="3"/>
  <c r="U45" i="3" a="1"/>
  <c r="U45" i="3"/>
  <c r="T45" i="3" a="1"/>
  <c r="T45" i="3" s="1"/>
  <c r="S45" i="3" a="1"/>
  <c r="S45" i="3"/>
  <c r="AC44" i="3"/>
  <c r="Z44" i="3"/>
  <c r="Y44" i="3"/>
  <c r="X44" i="3"/>
  <c r="W44" i="3"/>
  <c r="V44" i="3"/>
  <c r="Y43" i="3" s="1"/>
  <c r="U44" i="3" a="1"/>
  <c r="U44" i="3" s="1"/>
  <c r="T44" i="3" a="1"/>
  <c r="T44" i="3"/>
  <c r="S44" i="3" a="1"/>
  <c r="S44" i="3" s="1"/>
  <c r="AC43" i="3"/>
  <c r="AB43" i="3"/>
  <c r="AA43" i="3"/>
  <c r="X43" i="3"/>
  <c r="AA42" i="3" s="1"/>
  <c r="W43" i="3"/>
  <c r="Z43" i="3" s="1"/>
  <c r="V43" i="3"/>
  <c r="U43" i="3" a="1"/>
  <c r="U43" i="3"/>
  <c r="T43" i="3" a="1"/>
  <c r="T43" i="3" s="1"/>
  <c r="S43" i="3" a="1"/>
  <c r="S43" i="3"/>
  <c r="AC42" i="3"/>
  <c r="Z42" i="3"/>
  <c r="Y42" i="3"/>
  <c r="X42" i="3"/>
  <c r="W42" i="3"/>
  <c r="V42" i="3"/>
  <c r="Y41" i="3" s="1"/>
  <c r="U42" i="3" a="1"/>
  <c r="U42" i="3" s="1"/>
  <c r="T42" i="3" a="1"/>
  <c r="T42" i="3"/>
  <c r="S42" i="3" a="1"/>
  <c r="S42" i="3" s="1"/>
  <c r="AC41" i="3"/>
  <c r="AB41" i="3"/>
  <c r="X41" i="3"/>
  <c r="AA40" i="3" s="1"/>
  <c r="W41" i="3"/>
  <c r="Z41" i="3" s="1"/>
  <c r="V41" i="3"/>
  <c r="U41" i="3" a="1"/>
  <c r="U41" i="3"/>
  <c r="T41" i="3" a="1"/>
  <c r="T41" i="3" s="1"/>
  <c r="S41" i="3" a="1"/>
  <c r="S41" i="3"/>
  <c r="AC40" i="3"/>
  <c r="Z40" i="3"/>
  <c r="X40" i="3"/>
  <c r="W40" i="3"/>
  <c r="V40" i="3"/>
  <c r="Y39" i="3" s="1"/>
  <c r="U40" i="3" a="1"/>
  <c r="U40" i="3" s="1"/>
  <c r="T40" i="3" a="1"/>
  <c r="T40" i="3"/>
  <c r="AB40" i="3" s="1"/>
  <c r="S40" i="3" a="1"/>
  <c r="S40" i="3" s="1"/>
  <c r="AC39" i="3"/>
  <c r="AB39" i="3"/>
  <c r="X39" i="3"/>
  <c r="AA38" i="3" s="1"/>
  <c r="W39" i="3"/>
  <c r="Z39" i="3" s="1"/>
  <c r="V39" i="3"/>
  <c r="U39" i="3" a="1"/>
  <c r="U39" i="3"/>
  <c r="T39" i="3" a="1"/>
  <c r="T39" i="3" s="1"/>
  <c r="S39" i="3" a="1"/>
  <c r="S39" i="3"/>
  <c r="AC38" i="3"/>
  <c r="Z38" i="3"/>
  <c r="X38" i="3"/>
  <c r="W38" i="3"/>
  <c r="Z37" i="3" s="1"/>
  <c r="V38" i="3"/>
  <c r="Y38" i="3" s="1"/>
  <c r="U38" i="3" a="1"/>
  <c r="U38" i="3" s="1"/>
  <c r="T38" i="3" a="1"/>
  <c r="T38" i="3"/>
  <c r="AB38" i="3" s="1"/>
  <c r="S38" i="3" a="1"/>
  <c r="S38" i="3" s="1"/>
  <c r="AC37" i="3"/>
  <c r="AB37" i="3"/>
  <c r="AA37" i="3"/>
  <c r="Y37" i="3"/>
  <c r="V37" i="3"/>
  <c r="U37" i="3" a="1"/>
  <c r="U37" i="3" s="1"/>
  <c r="T37" i="3" a="1"/>
  <c r="T37" i="3" s="1"/>
  <c r="S37" i="3" a="1"/>
  <c r="S37" i="3" s="1"/>
  <c r="AC36" i="3"/>
  <c r="AA36" i="3"/>
  <c r="Z36" i="3"/>
  <c r="V36" i="3"/>
  <c r="Y36" i="3" s="1"/>
  <c r="S36" i="3" a="1"/>
  <c r="S36" i="3"/>
  <c r="AC35" i="3"/>
  <c r="AB35" i="3"/>
  <c r="AA35" i="3"/>
  <c r="Z35" i="3"/>
  <c r="X35" i="3"/>
  <c r="W35" i="3"/>
  <c r="V35" i="3"/>
  <c r="Y35" i="3" s="1"/>
  <c r="U35" i="3" a="1"/>
  <c r="U35" i="3"/>
  <c r="T35" i="3" a="1"/>
  <c r="T35" i="3"/>
  <c r="S35" i="3" a="1"/>
  <c r="S35" i="3"/>
  <c r="AC34" i="3"/>
  <c r="Z34" i="3"/>
  <c r="X34" i="3"/>
  <c r="W34" i="3"/>
  <c r="V34" i="3"/>
  <c r="Y34" i="3" s="1"/>
  <c r="U34" i="3" a="1"/>
  <c r="U34" i="3" s="1"/>
  <c r="T34" i="3" a="1"/>
  <c r="T34" i="3"/>
  <c r="AB34" i="3" s="1"/>
  <c r="S34" i="3" a="1"/>
  <c r="S34" i="3" s="1"/>
  <c r="AC33" i="3"/>
  <c r="AB33" i="3"/>
  <c r="AA33" i="3"/>
  <c r="Z33" i="3"/>
  <c r="V33" i="3"/>
  <c r="U33" i="3" a="1"/>
  <c r="U33" i="3" s="1"/>
  <c r="T33" i="3" a="1"/>
  <c r="T33" i="3"/>
  <c r="S33" i="3" a="1"/>
  <c r="S33" i="3" s="1"/>
  <c r="AC32" i="3"/>
  <c r="AA32" i="3"/>
  <c r="Z32" i="3"/>
  <c r="V32" i="3"/>
  <c r="S32" i="3" a="1"/>
  <c r="S32" i="3"/>
  <c r="AC31" i="3"/>
  <c r="AB31" i="3"/>
  <c r="AA31" i="3"/>
  <c r="Z31" i="3"/>
  <c r="Y31" i="3"/>
  <c r="V31" i="3"/>
  <c r="U31" i="3" a="1"/>
  <c r="U31" i="3"/>
  <c r="T31" i="3" a="1"/>
  <c r="T31" i="3" s="1"/>
  <c r="S31" i="3" a="1"/>
  <c r="S31" i="3"/>
  <c r="AC30" i="3"/>
  <c r="AA30" i="3"/>
  <c r="Z30" i="3"/>
  <c r="V30" i="3"/>
  <c r="Y30" i="3" s="1"/>
  <c r="S30" i="3" a="1"/>
  <c r="S30" i="3"/>
  <c r="AC29" i="3"/>
  <c r="AB29" i="3"/>
  <c r="Z29" i="3"/>
  <c r="X29" i="3"/>
  <c r="AA29" i="3" s="1"/>
  <c r="W29" i="3"/>
  <c r="V29" i="3"/>
  <c r="Y29" i="3" s="1"/>
  <c r="U29" i="3" a="1"/>
  <c r="U29" i="3"/>
  <c r="T29" i="3" a="1"/>
  <c r="T29" i="3"/>
  <c r="S29" i="3" a="1"/>
  <c r="S29" i="3"/>
  <c r="AC28" i="3"/>
  <c r="Z28" i="3"/>
  <c r="X28" i="3"/>
  <c r="AA28" i="3" s="1"/>
  <c r="W28" i="3"/>
  <c r="V28" i="3"/>
  <c r="Y28" i="3" s="1"/>
  <c r="U28" i="3" a="1"/>
  <c r="U28" i="3"/>
  <c r="T28" i="3" a="1"/>
  <c r="T28" i="3" s="1"/>
  <c r="AB28" i="3" s="1"/>
  <c r="S28" i="3" a="1"/>
  <c r="S28" i="3"/>
  <c r="AC27" i="3"/>
  <c r="AB27" i="3"/>
  <c r="Z27" i="3"/>
  <c r="Y27" i="3"/>
  <c r="X27" i="3"/>
  <c r="W27" i="3"/>
  <c r="V27" i="3"/>
  <c r="U27" i="3" a="1"/>
  <c r="U27" i="3" s="1"/>
  <c r="T27" i="3" a="1"/>
  <c r="T27" i="3"/>
  <c r="S27" i="3" a="1"/>
  <c r="S27" i="3" s="1"/>
  <c r="AC26" i="3"/>
  <c r="AA26" i="3"/>
  <c r="X26" i="3"/>
  <c r="W26" i="3"/>
  <c r="Z26" i="3" s="1"/>
  <c r="V26" i="3"/>
  <c r="Y26" i="3" s="1"/>
  <c r="U26" i="3" a="1"/>
  <c r="U26" i="3"/>
  <c r="T26" i="3" a="1"/>
  <c r="T26" i="3"/>
  <c r="AB26" i="3" s="1"/>
  <c r="S26" i="3" a="1"/>
  <c r="S26" i="3"/>
  <c r="AC25" i="3"/>
  <c r="AB25" i="3"/>
  <c r="X25" i="3"/>
  <c r="AA25" i="3" s="1"/>
  <c r="W25" i="3"/>
  <c r="V25" i="3"/>
  <c r="Y25" i="3" s="1"/>
  <c r="U25" i="3" a="1"/>
  <c r="U25" i="3"/>
  <c r="T25" i="3" a="1"/>
  <c r="T25" i="3"/>
  <c r="S25" i="3" a="1"/>
  <c r="S25" i="3"/>
  <c r="AC24" i="3"/>
  <c r="Z24" i="3"/>
  <c r="X24" i="3"/>
  <c r="AA23" i="3" s="1"/>
  <c r="W24" i="3"/>
  <c r="V24" i="3"/>
  <c r="Y24" i="3" s="1"/>
  <c r="U24" i="3" a="1"/>
  <c r="U24" i="3"/>
  <c r="T24" i="3" a="1"/>
  <c r="T24" i="3"/>
  <c r="AB24" i="3" s="1"/>
  <c r="S24" i="3" a="1"/>
  <c r="S24" i="3"/>
  <c r="AC23" i="3"/>
  <c r="AB23" i="3"/>
  <c r="Z23" i="3"/>
  <c r="Y23" i="3"/>
  <c r="V23" i="3"/>
  <c r="U23" i="3" a="1"/>
  <c r="U23" i="3"/>
  <c r="T23" i="3" a="1"/>
  <c r="T23" i="3" s="1"/>
  <c r="S23" i="3" a="1"/>
  <c r="S23" i="3"/>
  <c r="AC22" i="3"/>
  <c r="AA22" i="3"/>
  <c r="Z22" i="3"/>
  <c r="V22" i="3"/>
  <c r="Y21" i="3" s="1"/>
  <c r="S22" i="3" a="1"/>
  <c r="S22" i="3" s="1"/>
  <c r="AC21" i="3"/>
  <c r="AB21" i="3"/>
  <c r="AA21" i="3"/>
  <c r="X21" i="3"/>
  <c r="W21" i="3"/>
  <c r="Z21" i="3" s="1"/>
  <c r="V21" i="3"/>
  <c r="U21" i="3" a="1"/>
  <c r="U21" i="3" s="1"/>
  <c r="T21" i="3" a="1"/>
  <c r="T21" i="3" s="1"/>
  <c r="S21" i="3" a="1"/>
  <c r="S21" i="3" s="1"/>
  <c r="AC20" i="3"/>
  <c r="AA20" i="3"/>
  <c r="Z20" i="3"/>
  <c r="X20" i="3"/>
  <c r="W20" i="3"/>
  <c r="V20" i="3"/>
  <c r="Y20" i="3" s="1"/>
  <c r="U20" i="3" a="1"/>
  <c r="U20" i="3" s="1"/>
  <c r="T20" i="3" a="1"/>
  <c r="T20" i="3"/>
  <c r="AB20" i="3" s="1"/>
  <c r="S20" i="3" a="1"/>
  <c r="S20" i="3" s="1"/>
  <c r="AC19" i="3"/>
  <c r="AB19" i="3"/>
  <c r="AA19" i="3"/>
  <c r="Y19" i="3"/>
  <c r="W19" i="3"/>
  <c r="U19" i="3" a="1"/>
  <c r="U19" i="3" s="1"/>
  <c r="T19" i="3" a="1"/>
  <c r="T19" i="3"/>
  <c r="S19" i="3" a="1"/>
  <c r="S19" i="3" s="1"/>
  <c r="AC18" i="3"/>
  <c r="AA18" i="3"/>
  <c r="Z18" i="3"/>
  <c r="X18" i="3"/>
  <c r="AA17" i="3" s="1"/>
  <c r="W18" i="3"/>
  <c r="V18" i="3"/>
  <c r="Y18" i="3" s="1"/>
  <c r="T18" i="3" a="1"/>
  <c r="T18" i="3"/>
  <c r="AC17" i="3"/>
  <c r="AB17" i="3"/>
  <c r="Z17" i="3"/>
  <c r="V17" i="3"/>
  <c r="Y17" i="3" s="1"/>
  <c r="U17" i="3" a="1"/>
  <c r="U17" i="3"/>
  <c r="T17" i="3" a="1"/>
  <c r="T17" i="3"/>
  <c r="S17" i="3" a="1"/>
  <c r="S17" i="3"/>
  <c r="AC16" i="3"/>
  <c r="AA16" i="3"/>
  <c r="Z16" i="3"/>
  <c r="Y16" i="3"/>
  <c r="V16" i="3"/>
  <c r="S16" i="3" a="1"/>
  <c r="S16" i="3" s="1"/>
  <c r="AC15" i="3"/>
  <c r="AB15" i="3"/>
  <c r="AA15" i="3"/>
  <c r="W15" i="3"/>
  <c r="Z15" i="3" s="1"/>
  <c r="V15" i="3"/>
  <c r="Y15" i="3" s="1"/>
  <c r="U15" i="3" a="1"/>
  <c r="U15" i="3"/>
  <c r="T15" i="3" a="1"/>
  <c r="T15" i="3"/>
  <c r="S15" i="3" a="1"/>
  <c r="S15" i="3"/>
  <c r="AC14" i="3"/>
  <c r="AA14" i="3"/>
  <c r="W14" i="3"/>
  <c r="V14" i="3"/>
  <c r="Y14" i="3" s="1"/>
  <c r="T14" i="3" a="1"/>
  <c r="T14" i="3"/>
  <c r="S14" i="3" a="1"/>
  <c r="S14" i="3"/>
  <c r="AC13" i="3"/>
  <c r="AB13" i="3"/>
  <c r="Z13" i="3"/>
  <c r="X13" i="3"/>
  <c r="AA13" i="3" s="1"/>
  <c r="W13" i="3"/>
  <c r="V13" i="3"/>
  <c r="U13" i="3" a="1"/>
  <c r="U13" i="3"/>
  <c r="T13" i="3" a="1"/>
  <c r="T13" i="3"/>
  <c r="S13" i="3" a="1"/>
  <c r="S13" i="3"/>
  <c r="AC12" i="3"/>
  <c r="Z12" i="3"/>
  <c r="Y12" i="3"/>
  <c r="X12" i="3"/>
  <c r="W12" i="3"/>
  <c r="V12" i="3"/>
  <c r="U12" i="3" a="1"/>
  <c r="U12" i="3" s="1"/>
  <c r="T12" i="3" a="1"/>
  <c r="T12" i="3"/>
  <c r="AB12" i="3" s="1"/>
  <c r="S12" i="3" a="1"/>
  <c r="S12" i="3" s="1"/>
  <c r="AC11" i="3"/>
  <c r="AB11" i="3"/>
  <c r="AA11" i="3"/>
  <c r="X11" i="3"/>
  <c r="W11" i="3"/>
  <c r="Z11" i="3" s="1"/>
  <c r="V11" i="3"/>
  <c r="Y11" i="3" s="1"/>
  <c r="U11" i="3" a="1"/>
  <c r="U11" i="3"/>
  <c r="T11" i="3" a="1"/>
  <c r="T11" i="3"/>
  <c r="S11" i="3" a="1"/>
  <c r="S11" i="3"/>
  <c r="AC10" i="3"/>
  <c r="X10" i="3"/>
  <c r="AA10" i="3" s="1"/>
  <c r="W10" i="3"/>
  <c r="V10" i="3"/>
  <c r="Y10" i="3" s="1"/>
  <c r="U10" i="3" a="1"/>
  <c r="U10" i="3"/>
  <c r="AB10" i="3" s="1"/>
  <c r="T10" i="3" a="1"/>
  <c r="T10" i="3"/>
  <c r="S10" i="3" a="1"/>
  <c r="S10" i="3"/>
  <c r="AC9" i="3"/>
  <c r="AB9" i="3"/>
  <c r="Z9" i="3"/>
  <c r="V9" i="3"/>
  <c r="Y9" i="3" s="1"/>
  <c r="U9" i="3" a="1"/>
  <c r="U9" i="3" s="1"/>
  <c r="T9" i="3" a="1"/>
  <c r="T9" i="3"/>
  <c r="S9" i="3" a="1"/>
  <c r="S9" i="3" s="1"/>
  <c r="AC8" i="3"/>
  <c r="AA8" i="3"/>
  <c r="Z8" i="3"/>
  <c r="V8" i="3"/>
  <c r="S8" i="3" a="1"/>
  <c r="S8" i="3" s="1"/>
  <c r="AC7" i="3"/>
  <c r="AB7" i="3"/>
  <c r="AA7" i="3"/>
  <c r="X7" i="3"/>
  <c r="W7" i="3"/>
  <c r="Z7" i="3" s="1"/>
  <c r="V7" i="3"/>
  <c r="Y7" i="3" s="1"/>
  <c r="U7" i="3" a="1"/>
  <c r="U7" i="3" s="1"/>
  <c r="T7" i="3" a="1"/>
  <c r="T7" i="3"/>
  <c r="S7" i="3" a="1"/>
  <c r="S7" i="3" s="1"/>
  <c r="AC6" i="3"/>
  <c r="AA6" i="3"/>
  <c r="Y6" i="3"/>
  <c r="X6" i="3"/>
  <c r="W6" i="3"/>
  <c r="Z6" i="3" s="1"/>
  <c r="V6" i="3"/>
  <c r="U6" i="3" a="1"/>
  <c r="U6" i="3" s="1"/>
  <c r="T6" i="3" a="1"/>
  <c r="T6" i="3" s="1"/>
  <c r="S6" i="3" a="1"/>
  <c r="S6" i="3" s="1"/>
  <c r="AC5" i="3"/>
  <c r="AB5" i="3"/>
  <c r="X5" i="3"/>
  <c r="AA5" i="3" s="1"/>
  <c r="W5" i="3"/>
  <c r="Z5" i="3" s="1"/>
  <c r="V5" i="3"/>
  <c r="Y5" i="3" s="1"/>
  <c r="U5" i="3" a="1"/>
  <c r="U5" i="3"/>
  <c r="T5" i="3" a="1"/>
  <c r="T5" i="3" s="1"/>
  <c r="S5" i="3" a="1"/>
  <c r="S5" i="3"/>
  <c r="AC4" i="3"/>
  <c r="Z4" i="3"/>
  <c r="Y4" i="3"/>
  <c r="X4" i="3"/>
  <c r="W4" i="3"/>
  <c r="V4" i="3"/>
  <c r="U4" i="3" a="1"/>
  <c r="U4" i="3" s="1"/>
  <c r="T4" i="3" a="1"/>
  <c r="T4" i="3"/>
  <c r="S4" i="3" a="1"/>
  <c r="S4" i="3" s="1"/>
  <c r="R4" i="3"/>
  <c r="AC3" i="3"/>
  <c r="AB3" i="3"/>
  <c r="Z3" i="3"/>
  <c r="Y3" i="3"/>
  <c r="X3" i="3"/>
  <c r="AA3" i="3" s="1"/>
  <c r="W3" i="3"/>
  <c r="V3" i="3"/>
  <c r="Y2" i="3" s="1"/>
  <c r="U3" i="3" a="1"/>
  <c r="U3" i="3" s="1"/>
  <c r="T3" i="3" a="1"/>
  <c r="T3" i="3"/>
  <c r="S3" i="3" a="1"/>
  <c r="S3" i="3" s="1"/>
  <c r="R3" i="3"/>
  <c r="AC2" i="3"/>
  <c r="X2" i="3"/>
  <c r="AA2" i="3" s="1"/>
  <c r="W2" i="3"/>
  <c r="Z2" i="3" s="1"/>
  <c r="V2" i="3"/>
  <c r="U2" i="3" a="1"/>
  <c r="U2" i="3"/>
  <c r="T2" i="3" a="1"/>
  <c r="T2" i="3" s="1"/>
  <c r="AB2" i="3" s="1"/>
  <c r="S2" i="3" a="1"/>
  <c r="S2" i="3"/>
  <c r="Q2" i="3" a="1"/>
  <c r="Q992" i="3" s="1"/>
  <c r="D26" i="1"/>
  <c r="C26" i="1"/>
  <c r="B26" i="1"/>
  <c r="D25" i="1"/>
  <c r="C25" i="1"/>
  <c r="B25" i="1"/>
  <c r="D24" i="1"/>
  <c r="C24" i="1"/>
  <c r="B24" i="1"/>
  <c r="Q6" i="3" l="1"/>
  <c r="Q14" i="3"/>
  <c r="Q22" i="3"/>
  <c r="Q30" i="3"/>
  <c r="Q38" i="3"/>
  <c r="Q46" i="3"/>
  <c r="Q54" i="3"/>
  <c r="Q62" i="3"/>
  <c r="Q70" i="3"/>
  <c r="Q78" i="3"/>
  <c r="Q86" i="3"/>
  <c r="Q94" i="3"/>
  <c r="Q102" i="3"/>
  <c r="Q110" i="3"/>
  <c r="Q118" i="3"/>
  <c r="Q126" i="3"/>
  <c r="Q134" i="3"/>
  <c r="Q142" i="3"/>
  <c r="Q150" i="3"/>
  <c r="Q158" i="3"/>
  <c r="Q166" i="3"/>
  <c r="Q174" i="3"/>
  <c r="Q182" i="3"/>
  <c r="Q190" i="3"/>
  <c r="Q198" i="3"/>
  <c r="Q206" i="3"/>
  <c r="Q214" i="3"/>
  <c r="Q222" i="3"/>
  <c r="Q230" i="3"/>
  <c r="Q238" i="3"/>
  <c r="Q246" i="3"/>
  <c r="Q254" i="3"/>
  <c r="Q262" i="3"/>
  <c r="Q270" i="3"/>
  <c r="Q278" i="3"/>
  <c r="Q286" i="3"/>
  <c r="Q294" i="3"/>
  <c r="Q302" i="3"/>
  <c r="Q310" i="3"/>
  <c r="Q318" i="3"/>
  <c r="Q326" i="3"/>
  <c r="Q334" i="3"/>
  <c r="Q342" i="3"/>
  <c r="Q350" i="3"/>
  <c r="Q358" i="3"/>
  <c r="Q366" i="3"/>
  <c r="Q374" i="3"/>
  <c r="Q382" i="3"/>
  <c r="Q390" i="3"/>
  <c r="Q398" i="3"/>
  <c r="Q406" i="3"/>
  <c r="Q414" i="3"/>
  <c r="Q422" i="3"/>
  <c r="Q430" i="3"/>
  <c r="Q438" i="3"/>
  <c r="Q446" i="3"/>
  <c r="Q454" i="3"/>
  <c r="Q462" i="3"/>
  <c r="Q470" i="3"/>
  <c r="Q478" i="3"/>
  <c r="Q486" i="3"/>
  <c r="Q494" i="3"/>
  <c r="Q502" i="3"/>
  <c r="Q510" i="3"/>
  <c r="Q518" i="3"/>
  <c r="Q526" i="3"/>
  <c r="Q534" i="3"/>
  <c r="Q544" i="3"/>
  <c r="Q555" i="3"/>
  <c r="Q565" i="3"/>
  <c r="Q576" i="3"/>
  <c r="Q587" i="3"/>
  <c r="Q597" i="3"/>
  <c r="Q608" i="3"/>
  <c r="Q619" i="3"/>
  <c r="Q629" i="3"/>
  <c r="Q640" i="3"/>
  <c r="Q651" i="3"/>
  <c r="Q661" i="3"/>
  <c r="Q672" i="3"/>
  <c r="Q683" i="3"/>
  <c r="Q693" i="3"/>
  <c r="Q709" i="3"/>
  <c r="Q731" i="3"/>
  <c r="Q752" i="3"/>
  <c r="Q773" i="3"/>
  <c r="Q795" i="3"/>
  <c r="Q816" i="3"/>
  <c r="Q837" i="3"/>
  <c r="Q859" i="3"/>
  <c r="Q880" i="3"/>
  <c r="Q901" i="3"/>
  <c r="Q923" i="3"/>
  <c r="Q944" i="3"/>
  <c r="Q965" i="3"/>
  <c r="Q987" i="3"/>
  <c r="Q7" i="3"/>
  <c r="Q15" i="3"/>
  <c r="Q23" i="3"/>
  <c r="Q31" i="3"/>
  <c r="Q39" i="3"/>
  <c r="Q47" i="3"/>
  <c r="Q55" i="3"/>
  <c r="Q63" i="3"/>
  <c r="Q71" i="3"/>
  <c r="Q79" i="3"/>
  <c r="Q87" i="3"/>
  <c r="Q95" i="3"/>
  <c r="Q103" i="3"/>
  <c r="Q111" i="3"/>
  <c r="Q119" i="3"/>
  <c r="Q127" i="3"/>
  <c r="Q135" i="3"/>
  <c r="Q143" i="3"/>
  <c r="Q151" i="3"/>
  <c r="Q159" i="3"/>
  <c r="Q167" i="3"/>
  <c r="Q175" i="3"/>
  <c r="Q183" i="3"/>
  <c r="Q191" i="3"/>
  <c r="Q199" i="3"/>
  <c r="Q207" i="3"/>
  <c r="Q215" i="3"/>
  <c r="Q223" i="3"/>
  <c r="Q231" i="3"/>
  <c r="Q239" i="3"/>
  <c r="Q247" i="3"/>
  <c r="Q255" i="3"/>
  <c r="Q263" i="3"/>
  <c r="Q271" i="3"/>
  <c r="Q279" i="3"/>
  <c r="Q287" i="3"/>
  <c r="Q295" i="3"/>
  <c r="Q303" i="3"/>
  <c r="Q311" i="3"/>
  <c r="Q319" i="3"/>
  <c r="Q327" i="3"/>
  <c r="Q335" i="3"/>
  <c r="Q343" i="3"/>
  <c r="Q351" i="3"/>
  <c r="Q359" i="3"/>
  <c r="Q367" i="3"/>
  <c r="Q375" i="3"/>
  <c r="Q383" i="3"/>
  <c r="Q391" i="3"/>
  <c r="Q399" i="3"/>
  <c r="Q407" i="3"/>
  <c r="Q415" i="3"/>
  <c r="Q423" i="3"/>
  <c r="Q431" i="3"/>
  <c r="Q439" i="3"/>
  <c r="Q447" i="3"/>
  <c r="Q455" i="3"/>
  <c r="Q463" i="3"/>
  <c r="Q471" i="3"/>
  <c r="Q479" i="3"/>
  <c r="Q487" i="3"/>
  <c r="Q495" i="3"/>
  <c r="Q503" i="3"/>
  <c r="Q511" i="3"/>
  <c r="Q519" i="3"/>
  <c r="Q527" i="3"/>
  <c r="Q535" i="3"/>
  <c r="Q545" i="3"/>
  <c r="Q556" i="3"/>
  <c r="Q567" i="3"/>
  <c r="Q577" i="3"/>
  <c r="Q588" i="3"/>
  <c r="Q599" i="3"/>
  <c r="Q609" i="3"/>
  <c r="Q620" i="3"/>
  <c r="Q631" i="3"/>
  <c r="Q641" i="3"/>
  <c r="Q652" i="3"/>
  <c r="Q663" i="3"/>
  <c r="Q673" i="3"/>
  <c r="Q684" i="3"/>
  <c r="Q695" i="3"/>
  <c r="Q715" i="3"/>
  <c r="Q736" i="3"/>
  <c r="Q757" i="3"/>
  <c r="Q779" i="3"/>
  <c r="Q800" i="3"/>
  <c r="Q821" i="3"/>
  <c r="Q843" i="3"/>
  <c r="Q864" i="3"/>
  <c r="Q885" i="3"/>
  <c r="Q907" i="3"/>
  <c r="Q928" i="3"/>
  <c r="Q949" i="3"/>
  <c r="Q971" i="3"/>
  <c r="Q998" i="3"/>
  <c r="Q994" i="3"/>
  <c r="Q990" i="3"/>
  <c r="Q986" i="3"/>
  <c r="Q982" i="3"/>
  <c r="Q978" i="3"/>
  <c r="Q974" i="3"/>
  <c r="Q970" i="3"/>
  <c r="Q966" i="3"/>
  <c r="Q962" i="3"/>
  <c r="Q958" i="3"/>
  <c r="Q954" i="3"/>
  <c r="Q950" i="3"/>
  <c r="Q946" i="3"/>
  <c r="Q942" i="3"/>
  <c r="Q938" i="3"/>
  <c r="Q934" i="3"/>
  <c r="Q930" i="3"/>
  <c r="Q926" i="3"/>
  <c r="Q922" i="3"/>
  <c r="Q918" i="3"/>
  <c r="Q914" i="3"/>
  <c r="Q910" i="3"/>
  <c r="Q906" i="3"/>
  <c r="Q902" i="3"/>
  <c r="Q898" i="3"/>
  <c r="Q894" i="3"/>
  <c r="Q890" i="3"/>
  <c r="Q886" i="3"/>
  <c r="Q882" i="3"/>
  <c r="Q878" i="3"/>
  <c r="Q874" i="3"/>
  <c r="Q870" i="3"/>
  <c r="Q866" i="3"/>
  <c r="Q862" i="3"/>
  <c r="Q858" i="3"/>
  <c r="Q854" i="3"/>
  <c r="Q850" i="3"/>
  <c r="Q846" i="3"/>
  <c r="Q842" i="3"/>
  <c r="Q838" i="3"/>
  <c r="Q834" i="3"/>
  <c r="Q830" i="3"/>
  <c r="Q826" i="3"/>
  <c r="Q822" i="3"/>
  <c r="Q818" i="3"/>
  <c r="Q814" i="3"/>
  <c r="Q810" i="3"/>
  <c r="Q806" i="3"/>
  <c r="Q802" i="3"/>
  <c r="Q798" i="3"/>
  <c r="Q794" i="3"/>
  <c r="Q790" i="3"/>
  <c r="Q786" i="3"/>
  <c r="Q782" i="3"/>
  <c r="Q778" i="3"/>
  <c r="Q774" i="3"/>
  <c r="Q770" i="3"/>
  <c r="Q766" i="3"/>
  <c r="Q762" i="3"/>
  <c r="Q758" i="3"/>
  <c r="Q754" i="3"/>
  <c r="Q750" i="3"/>
  <c r="Q746" i="3"/>
  <c r="Q742" i="3"/>
  <c r="Q738" i="3"/>
  <c r="Q734" i="3"/>
  <c r="Q730" i="3"/>
  <c r="Q726" i="3"/>
  <c r="Q722" i="3"/>
  <c r="Q718" i="3"/>
  <c r="Q714" i="3"/>
  <c r="Q710" i="3"/>
  <c r="Q706" i="3"/>
  <c r="Q702" i="3"/>
  <c r="Q698" i="3"/>
  <c r="Q694" i="3"/>
  <c r="Q690" i="3"/>
  <c r="Q686" i="3"/>
  <c r="Q682" i="3"/>
  <c r="Q678" i="3"/>
  <c r="Q674" i="3"/>
  <c r="Q670" i="3"/>
  <c r="Q666" i="3"/>
  <c r="Q662" i="3"/>
  <c r="Q658" i="3"/>
  <c r="Q654" i="3"/>
  <c r="Q650" i="3"/>
  <c r="Q646" i="3"/>
  <c r="Q642" i="3"/>
  <c r="Q638" i="3"/>
  <c r="Q634" i="3"/>
  <c r="Q630" i="3"/>
  <c r="Q626" i="3"/>
  <c r="Q622" i="3"/>
  <c r="Q618" i="3"/>
  <c r="Q614" i="3"/>
  <c r="Q610" i="3"/>
  <c r="Q606" i="3"/>
  <c r="Q602" i="3"/>
  <c r="Q598" i="3"/>
  <c r="Q594" i="3"/>
  <c r="Q590" i="3"/>
  <c r="Q586" i="3"/>
  <c r="Q582" i="3"/>
  <c r="Q578" i="3"/>
  <c r="Q574" i="3"/>
  <c r="Q570" i="3"/>
  <c r="Q566" i="3"/>
  <c r="Q562" i="3"/>
  <c r="Q558" i="3"/>
  <c r="Q554" i="3"/>
  <c r="Q550" i="3"/>
  <c r="Q546" i="3"/>
  <c r="Q542" i="3"/>
  <c r="Q538" i="3"/>
  <c r="Q996" i="3"/>
  <c r="Q991" i="3"/>
  <c r="Q985" i="3"/>
  <c r="Q980" i="3"/>
  <c r="Q975" i="3"/>
  <c r="Q969" i="3"/>
  <c r="Q964" i="3"/>
  <c r="Q959" i="3"/>
  <c r="Q953" i="3"/>
  <c r="Q948" i="3"/>
  <c r="Q943" i="3"/>
  <c r="Q937" i="3"/>
  <c r="Q932" i="3"/>
  <c r="Q927" i="3"/>
  <c r="Q921" i="3"/>
  <c r="Q916" i="3"/>
  <c r="Q911" i="3"/>
  <c r="Q905" i="3"/>
  <c r="Q900" i="3"/>
  <c r="Q895" i="3"/>
  <c r="Q889" i="3"/>
  <c r="Q884" i="3"/>
  <c r="Q879" i="3"/>
  <c r="Q873" i="3"/>
  <c r="Q868" i="3"/>
  <c r="Q863" i="3"/>
  <c r="Q857" i="3"/>
  <c r="Q852" i="3"/>
  <c r="Q847" i="3"/>
  <c r="Q841" i="3"/>
  <c r="Q836" i="3"/>
  <c r="Q831" i="3"/>
  <c r="Q825" i="3"/>
  <c r="Q820" i="3"/>
  <c r="Q815" i="3"/>
  <c r="Q809" i="3"/>
  <c r="Q804" i="3"/>
  <c r="Q799" i="3"/>
  <c r="Q793" i="3"/>
  <c r="Q788" i="3"/>
  <c r="Q783" i="3"/>
  <c r="Q777" i="3"/>
  <c r="Q772" i="3"/>
  <c r="Q767" i="3"/>
  <c r="Q761" i="3"/>
  <c r="Q756" i="3"/>
  <c r="Q751" i="3"/>
  <c r="Q745" i="3"/>
  <c r="Q740" i="3"/>
  <c r="Q735" i="3"/>
  <c r="Q729" i="3"/>
  <c r="Q724" i="3"/>
  <c r="Q719" i="3"/>
  <c r="Q713" i="3"/>
  <c r="Q708" i="3"/>
  <c r="Q703" i="3"/>
  <c r="Q697" i="3"/>
  <c r="Q692" i="3"/>
  <c r="Q687" i="3"/>
  <c r="Q681" i="3"/>
  <c r="Q676" i="3"/>
  <c r="Q671" i="3"/>
  <c r="Q665" i="3"/>
  <c r="Q660" i="3"/>
  <c r="Q655" i="3"/>
  <c r="Q649" i="3"/>
  <c r="Q644" i="3"/>
  <c r="Q639" i="3"/>
  <c r="Q633" i="3"/>
  <c r="Q628" i="3"/>
  <c r="Q623" i="3"/>
  <c r="Q617" i="3"/>
  <c r="Q612" i="3"/>
  <c r="Q607" i="3"/>
  <c r="Q601" i="3"/>
  <c r="Q596" i="3"/>
  <c r="Q591" i="3"/>
  <c r="Q585" i="3"/>
  <c r="Q580" i="3"/>
  <c r="Q575" i="3"/>
  <c r="Q569" i="3"/>
  <c r="Q564" i="3"/>
  <c r="Q559" i="3"/>
  <c r="Q553" i="3"/>
  <c r="Q548" i="3"/>
  <c r="Q543" i="3"/>
  <c r="Q537" i="3"/>
  <c r="Q533" i="3"/>
  <c r="Q529" i="3"/>
  <c r="Q525" i="3"/>
  <c r="Q521" i="3"/>
  <c r="Q517" i="3"/>
  <c r="Q513" i="3"/>
  <c r="Q509" i="3"/>
  <c r="Q505" i="3"/>
  <c r="Q501" i="3"/>
  <c r="Q497" i="3"/>
  <c r="Q493" i="3"/>
  <c r="Q489" i="3"/>
  <c r="Q485" i="3"/>
  <c r="Q481" i="3"/>
  <c r="Q477" i="3"/>
  <c r="Q473" i="3"/>
  <c r="Q469" i="3"/>
  <c r="Q465" i="3"/>
  <c r="Q461" i="3"/>
  <c r="Q457" i="3"/>
  <c r="Q453" i="3"/>
  <c r="Q449" i="3"/>
  <c r="Q445" i="3"/>
  <c r="Q441" i="3"/>
  <c r="Q437" i="3"/>
  <c r="Q433" i="3"/>
  <c r="Q429" i="3"/>
  <c r="Q425" i="3"/>
  <c r="Q421" i="3"/>
  <c r="Q417" i="3"/>
  <c r="Q413" i="3"/>
  <c r="Q409" i="3"/>
  <c r="Q405" i="3"/>
  <c r="Q401" i="3"/>
  <c r="Q397" i="3"/>
  <c r="Q393" i="3"/>
  <c r="Q389" i="3"/>
  <c r="Q385" i="3"/>
  <c r="Q381" i="3"/>
  <c r="Q377" i="3"/>
  <c r="Q373" i="3"/>
  <c r="Q369" i="3"/>
  <c r="Q365" i="3"/>
  <c r="Q361" i="3"/>
  <c r="Q357" i="3"/>
  <c r="Q353" i="3"/>
  <c r="Q349" i="3"/>
  <c r="Q345" i="3"/>
  <c r="Q341" i="3"/>
  <c r="Q337" i="3"/>
  <c r="Q333" i="3"/>
  <c r="Q329" i="3"/>
  <c r="Q325" i="3"/>
  <c r="Q321" i="3"/>
  <c r="Q317" i="3"/>
  <c r="Q313" i="3"/>
  <c r="Q309" i="3"/>
  <c r="Q305" i="3"/>
  <c r="Q301" i="3"/>
  <c r="Q297" i="3"/>
  <c r="Q293" i="3"/>
  <c r="Q289" i="3"/>
  <c r="Q285" i="3"/>
  <c r="Q281" i="3"/>
  <c r="Q277" i="3"/>
  <c r="Q273" i="3"/>
  <c r="Q269" i="3"/>
  <c r="Q265" i="3"/>
  <c r="Q261" i="3"/>
  <c r="Q257" i="3"/>
  <c r="Q253" i="3"/>
  <c r="Q249" i="3"/>
  <c r="Q245" i="3"/>
  <c r="Q241" i="3"/>
  <c r="Q237" i="3"/>
  <c r="Q233" i="3"/>
  <c r="Q229" i="3"/>
  <c r="Q225" i="3"/>
  <c r="Q221" i="3"/>
  <c r="Q217" i="3"/>
  <c r="Q213" i="3"/>
  <c r="Q209" i="3"/>
  <c r="Q205" i="3"/>
  <c r="Q201" i="3"/>
  <c r="Q197" i="3"/>
  <c r="Q193" i="3"/>
  <c r="Q189" i="3"/>
  <c r="Q185" i="3"/>
  <c r="Q181" i="3"/>
  <c r="Q177" i="3"/>
  <c r="Q173" i="3"/>
  <c r="Q169" i="3"/>
  <c r="Q165" i="3"/>
  <c r="Q161" i="3"/>
  <c r="Q157" i="3"/>
  <c r="Q153" i="3"/>
  <c r="Q149" i="3"/>
  <c r="Q145" i="3"/>
  <c r="Q141" i="3"/>
  <c r="Q137" i="3"/>
  <c r="Q133" i="3"/>
  <c r="Q129" i="3"/>
  <c r="Q125" i="3"/>
  <c r="Q121" i="3"/>
  <c r="Q117" i="3"/>
  <c r="Q113" i="3"/>
  <c r="Q109" i="3"/>
  <c r="Q105" i="3"/>
  <c r="Q101" i="3"/>
  <c r="Q97" i="3"/>
  <c r="Q93" i="3"/>
  <c r="Q89" i="3"/>
  <c r="Q85" i="3"/>
  <c r="Q81" i="3"/>
  <c r="Q77" i="3"/>
  <c r="Q73" i="3"/>
  <c r="Q69" i="3"/>
  <c r="Q65" i="3"/>
  <c r="Q61" i="3"/>
  <c r="Q57" i="3"/>
  <c r="Q53" i="3"/>
  <c r="Q49" i="3"/>
  <c r="Q45" i="3"/>
  <c r="Q41" i="3"/>
  <c r="Q37" i="3"/>
  <c r="Q33" i="3"/>
  <c r="Q29" i="3"/>
  <c r="Q25" i="3"/>
  <c r="Q21" i="3"/>
  <c r="Q17" i="3"/>
  <c r="Q13" i="3"/>
  <c r="Q9" i="3"/>
  <c r="Q5" i="3"/>
  <c r="Q2" i="3"/>
  <c r="Q995" i="3"/>
  <c r="Q989" i="3"/>
  <c r="Q984" i="3"/>
  <c r="Q979" i="3"/>
  <c r="Q973" i="3"/>
  <c r="Q968" i="3"/>
  <c r="Q963" i="3"/>
  <c r="Q957" i="3"/>
  <c r="Q952" i="3"/>
  <c r="Q947" i="3"/>
  <c r="Q941" i="3"/>
  <c r="Q936" i="3"/>
  <c r="Q931" i="3"/>
  <c r="Q925" i="3"/>
  <c r="Q920" i="3"/>
  <c r="Q915" i="3"/>
  <c r="Q909" i="3"/>
  <c r="Q904" i="3"/>
  <c r="Q899" i="3"/>
  <c r="Q893" i="3"/>
  <c r="Q888" i="3"/>
  <c r="Q883" i="3"/>
  <c r="Q877" i="3"/>
  <c r="Q872" i="3"/>
  <c r="Q867" i="3"/>
  <c r="Q861" i="3"/>
  <c r="Q856" i="3"/>
  <c r="Q851" i="3"/>
  <c r="Q845" i="3"/>
  <c r="Q840" i="3"/>
  <c r="Q835" i="3"/>
  <c r="Q829" i="3"/>
  <c r="Q824" i="3"/>
  <c r="Q819" i="3"/>
  <c r="Q813" i="3"/>
  <c r="Q808" i="3"/>
  <c r="Q803" i="3"/>
  <c r="Q797" i="3"/>
  <c r="Q792" i="3"/>
  <c r="Q787" i="3"/>
  <c r="Q781" i="3"/>
  <c r="Q776" i="3"/>
  <c r="Q771" i="3"/>
  <c r="Q765" i="3"/>
  <c r="Q760" i="3"/>
  <c r="Q755" i="3"/>
  <c r="Q749" i="3"/>
  <c r="Q744" i="3"/>
  <c r="Q739" i="3"/>
  <c r="Q733" i="3"/>
  <c r="Q728" i="3"/>
  <c r="Q723" i="3"/>
  <c r="Q717" i="3"/>
  <c r="Q712" i="3"/>
  <c r="Q707" i="3"/>
  <c r="Q701" i="3"/>
  <c r="Q696" i="3"/>
  <c r="Q691" i="3"/>
  <c r="Q685" i="3"/>
  <c r="Q680" i="3"/>
  <c r="Q675" i="3"/>
  <c r="Q669" i="3"/>
  <c r="Q664" i="3"/>
  <c r="Q659" i="3"/>
  <c r="Q653" i="3"/>
  <c r="Q648" i="3"/>
  <c r="Q643" i="3"/>
  <c r="Q637" i="3"/>
  <c r="Q632" i="3"/>
  <c r="Q627" i="3"/>
  <c r="Q621" i="3"/>
  <c r="Q616" i="3"/>
  <c r="Q611" i="3"/>
  <c r="Q605" i="3"/>
  <c r="Q600" i="3"/>
  <c r="Q595" i="3"/>
  <c r="Q589" i="3"/>
  <c r="Q584" i="3"/>
  <c r="Q579" i="3"/>
  <c r="Q573" i="3"/>
  <c r="Q568" i="3"/>
  <c r="Q563" i="3"/>
  <c r="Q557" i="3"/>
  <c r="Q552" i="3"/>
  <c r="Q547" i="3"/>
  <c r="Q541" i="3"/>
  <c r="Q536" i="3"/>
  <c r="Q532" i="3"/>
  <c r="Q528" i="3"/>
  <c r="Q524" i="3"/>
  <c r="Q520" i="3"/>
  <c r="Q516" i="3"/>
  <c r="Q512" i="3"/>
  <c r="Q508" i="3"/>
  <c r="Q504" i="3"/>
  <c r="Q500" i="3"/>
  <c r="Q496" i="3"/>
  <c r="Q492" i="3"/>
  <c r="Q488" i="3"/>
  <c r="Q484" i="3"/>
  <c r="Q480" i="3"/>
  <c r="Q476" i="3"/>
  <c r="Q472" i="3"/>
  <c r="Q468" i="3"/>
  <c r="Q464" i="3"/>
  <c r="Q460" i="3"/>
  <c r="Q456" i="3"/>
  <c r="Q452" i="3"/>
  <c r="Q448" i="3"/>
  <c r="Q444" i="3"/>
  <c r="Q440" i="3"/>
  <c r="Q436" i="3"/>
  <c r="Q432" i="3"/>
  <c r="Q428" i="3"/>
  <c r="Q424" i="3"/>
  <c r="Q420" i="3"/>
  <c r="Q416" i="3"/>
  <c r="Q412" i="3"/>
  <c r="Q408" i="3"/>
  <c r="Q404" i="3"/>
  <c r="Q400" i="3"/>
  <c r="Q396" i="3"/>
  <c r="Q392" i="3"/>
  <c r="Q388" i="3"/>
  <c r="Q384" i="3"/>
  <c r="Q380" i="3"/>
  <c r="Q376" i="3"/>
  <c r="Q372" i="3"/>
  <c r="Q368" i="3"/>
  <c r="Q364" i="3"/>
  <c r="Q360" i="3"/>
  <c r="Q356" i="3"/>
  <c r="Q352" i="3"/>
  <c r="Q348" i="3"/>
  <c r="Q344" i="3"/>
  <c r="Q340" i="3"/>
  <c r="Q336" i="3"/>
  <c r="Q332" i="3"/>
  <c r="Q328" i="3"/>
  <c r="Q324" i="3"/>
  <c r="Q320" i="3"/>
  <c r="Q316" i="3"/>
  <c r="Q312" i="3"/>
  <c r="Q308" i="3"/>
  <c r="Q304" i="3"/>
  <c r="Q300" i="3"/>
  <c r="Q296" i="3"/>
  <c r="Q292" i="3"/>
  <c r="Q288" i="3"/>
  <c r="Q284" i="3"/>
  <c r="Q280" i="3"/>
  <c r="Q276" i="3"/>
  <c r="Q272" i="3"/>
  <c r="Q268" i="3"/>
  <c r="Q264" i="3"/>
  <c r="Q260" i="3"/>
  <c r="Q256" i="3"/>
  <c r="Q252" i="3"/>
  <c r="Q248" i="3"/>
  <c r="Q244" i="3"/>
  <c r="Q240" i="3"/>
  <c r="Q236" i="3"/>
  <c r="Q232" i="3"/>
  <c r="Q228" i="3"/>
  <c r="Q224" i="3"/>
  <c r="Q220" i="3"/>
  <c r="Q216" i="3"/>
  <c r="Q212" i="3"/>
  <c r="Q208" i="3"/>
  <c r="Q204" i="3"/>
  <c r="Q200" i="3"/>
  <c r="Q196" i="3"/>
  <c r="Q192" i="3"/>
  <c r="Q188" i="3"/>
  <c r="Q184" i="3"/>
  <c r="Q180" i="3"/>
  <c r="Q176" i="3"/>
  <c r="Q172" i="3"/>
  <c r="Q168" i="3"/>
  <c r="Q164" i="3"/>
  <c r="Q160" i="3"/>
  <c r="Q156" i="3"/>
  <c r="Q152" i="3"/>
  <c r="Q148" i="3"/>
  <c r="Q144" i="3"/>
  <c r="Q140" i="3"/>
  <c r="Q136" i="3"/>
  <c r="Q132" i="3"/>
  <c r="Q128" i="3"/>
  <c r="Q124" i="3"/>
  <c r="Q120" i="3"/>
  <c r="Q116" i="3"/>
  <c r="Q112" i="3"/>
  <c r="Q108" i="3"/>
  <c r="Q104" i="3"/>
  <c r="Q100" i="3"/>
  <c r="Q96" i="3"/>
  <c r="Q92" i="3"/>
  <c r="Q88" i="3"/>
  <c r="Q84" i="3"/>
  <c r="Q80" i="3"/>
  <c r="Q76" i="3"/>
  <c r="Q72" i="3"/>
  <c r="Q68" i="3"/>
  <c r="Q64" i="3"/>
  <c r="Q60" i="3"/>
  <c r="Q56" i="3"/>
  <c r="Q52" i="3"/>
  <c r="Q48" i="3"/>
  <c r="Q44" i="3"/>
  <c r="Q40" i="3"/>
  <c r="Q36" i="3"/>
  <c r="Q32" i="3"/>
  <c r="Q28" i="3"/>
  <c r="Q24" i="3"/>
  <c r="Q20" i="3"/>
  <c r="Q16" i="3"/>
  <c r="Q12" i="3"/>
  <c r="Q8" i="3"/>
  <c r="Q4" i="3"/>
  <c r="Q993" i="3"/>
  <c r="Q988" i="3"/>
  <c r="Q983" i="3"/>
  <c r="Q977" i="3"/>
  <c r="Q972" i="3"/>
  <c r="Q967" i="3"/>
  <c r="Q961" i="3"/>
  <c r="Q956" i="3"/>
  <c r="Q951" i="3"/>
  <c r="Q945" i="3"/>
  <c r="Q940" i="3"/>
  <c r="Q935" i="3"/>
  <c r="Q929" i="3"/>
  <c r="Q924" i="3"/>
  <c r="Q919" i="3"/>
  <c r="Q913" i="3"/>
  <c r="Q908" i="3"/>
  <c r="Q903" i="3"/>
  <c r="Q897" i="3"/>
  <c r="Q892" i="3"/>
  <c r="Q887" i="3"/>
  <c r="Q881" i="3"/>
  <c r="Q876" i="3"/>
  <c r="Q871" i="3"/>
  <c r="Q865" i="3"/>
  <c r="Q860" i="3"/>
  <c r="Q855" i="3"/>
  <c r="Q849" i="3"/>
  <c r="Q844" i="3"/>
  <c r="Q839" i="3"/>
  <c r="Q833" i="3"/>
  <c r="Q828" i="3"/>
  <c r="Q823" i="3"/>
  <c r="Q817" i="3"/>
  <c r="Q812" i="3"/>
  <c r="Q807" i="3"/>
  <c r="Q801" i="3"/>
  <c r="Q796" i="3"/>
  <c r="Q791" i="3"/>
  <c r="Q785" i="3"/>
  <c r="Q780" i="3"/>
  <c r="Q775" i="3"/>
  <c r="Q769" i="3"/>
  <c r="Q764" i="3"/>
  <c r="Q759" i="3"/>
  <c r="Q753" i="3"/>
  <c r="Q748" i="3"/>
  <c r="Q743" i="3"/>
  <c r="Q737" i="3"/>
  <c r="Q732" i="3"/>
  <c r="Q727" i="3"/>
  <c r="Q721" i="3"/>
  <c r="Q716" i="3"/>
  <c r="Q711" i="3"/>
  <c r="Q705" i="3"/>
  <c r="Q700" i="3"/>
  <c r="Q10" i="3"/>
  <c r="Q18" i="3"/>
  <c r="Q26" i="3"/>
  <c r="Q34" i="3"/>
  <c r="Q42" i="3"/>
  <c r="Q50" i="3"/>
  <c r="Q58" i="3"/>
  <c r="Q66" i="3"/>
  <c r="Q74" i="3"/>
  <c r="Q82" i="3"/>
  <c r="Q90" i="3"/>
  <c r="Q98" i="3"/>
  <c r="Q106" i="3"/>
  <c r="Q114" i="3"/>
  <c r="Q122" i="3"/>
  <c r="Q130" i="3"/>
  <c r="Q138" i="3"/>
  <c r="Q146" i="3"/>
  <c r="Q154" i="3"/>
  <c r="Q162" i="3"/>
  <c r="Q170" i="3"/>
  <c r="Q178" i="3"/>
  <c r="Q186" i="3"/>
  <c r="Q194" i="3"/>
  <c r="Q202" i="3"/>
  <c r="Q210" i="3"/>
  <c r="Q218" i="3"/>
  <c r="Q226" i="3"/>
  <c r="Q234" i="3"/>
  <c r="Q242" i="3"/>
  <c r="Q250" i="3"/>
  <c r="Q258" i="3"/>
  <c r="Q266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402" i="3"/>
  <c r="Q410" i="3"/>
  <c r="Q418" i="3"/>
  <c r="Q426" i="3"/>
  <c r="Q434" i="3"/>
  <c r="Q442" i="3"/>
  <c r="Q450" i="3"/>
  <c r="Q458" i="3"/>
  <c r="Q466" i="3"/>
  <c r="Q474" i="3"/>
  <c r="Q482" i="3"/>
  <c r="Q490" i="3"/>
  <c r="Q498" i="3"/>
  <c r="Q506" i="3"/>
  <c r="Q514" i="3"/>
  <c r="Q522" i="3"/>
  <c r="Q530" i="3"/>
  <c r="Q539" i="3"/>
  <c r="Q549" i="3"/>
  <c r="Q560" i="3"/>
  <c r="Q571" i="3"/>
  <c r="Q581" i="3"/>
  <c r="Q592" i="3"/>
  <c r="Q603" i="3"/>
  <c r="Q613" i="3"/>
  <c r="Q624" i="3"/>
  <c r="Q635" i="3"/>
  <c r="Q645" i="3"/>
  <c r="Q656" i="3"/>
  <c r="Q667" i="3"/>
  <c r="Q677" i="3"/>
  <c r="Q688" i="3"/>
  <c r="Q699" i="3"/>
  <c r="Q720" i="3"/>
  <c r="Q741" i="3"/>
  <c r="Q763" i="3"/>
  <c r="Q784" i="3"/>
  <c r="Q805" i="3"/>
  <c r="Q827" i="3"/>
  <c r="Q848" i="3"/>
  <c r="Q869" i="3"/>
  <c r="Q891" i="3"/>
  <c r="Q912" i="3"/>
  <c r="Q933" i="3"/>
  <c r="Q955" i="3"/>
  <c r="Q976" i="3"/>
  <c r="Q997" i="3"/>
  <c r="Q3" i="3"/>
  <c r="Q11" i="3"/>
  <c r="Q19" i="3"/>
  <c r="Q27" i="3"/>
  <c r="Q35" i="3"/>
  <c r="Q43" i="3"/>
  <c r="Q51" i="3"/>
  <c r="Q59" i="3"/>
  <c r="Q67" i="3"/>
  <c r="Q75" i="3"/>
  <c r="Q83" i="3"/>
  <c r="Q91" i="3"/>
  <c r="Q99" i="3"/>
  <c r="Q107" i="3"/>
  <c r="Q115" i="3"/>
  <c r="Q123" i="3"/>
  <c r="Q131" i="3"/>
  <c r="Q139" i="3"/>
  <c r="Q147" i="3"/>
  <c r="Q155" i="3"/>
  <c r="Q163" i="3"/>
  <c r="Q171" i="3"/>
  <c r="Q179" i="3"/>
  <c r="Q187" i="3"/>
  <c r="Q195" i="3"/>
  <c r="Q203" i="3"/>
  <c r="Q211" i="3"/>
  <c r="Q219" i="3"/>
  <c r="Q227" i="3"/>
  <c r="Q235" i="3"/>
  <c r="Q243" i="3"/>
  <c r="Q251" i="3"/>
  <c r="Q259" i="3"/>
  <c r="Q267" i="3"/>
  <c r="Q275" i="3"/>
  <c r="Q283" i="3"/>
  <c r="Q291" i="3"/>
  <c r="Q299" i="3"/>
  <c r="Q307" i="3"/>
  <c r="Q315" i="3"/>
  <c r="Q323" i="3"/>
  <c r="Q331" i="3"/>
  <c r="Q339" i="3"/>
  <c r="Q347" i="3"/>
  <c r="Q355" i="3"/>
  <c r="Q363" i="3"/>
  <c r="Q371" i="3"/>
  <c r="Q379" i="3"/>
  <c r="Q387" i="3"/>
  <c r="Q395" i="3"/>
  <c r="Q403" i="3"/>
  <c r="Q411" i="3"/>
  <c r="Q419" i="3"/>
  <c r="Q427" i="3"/>
  <c r="Q435" i="3"/>
  <c r="Q443" i="3"/>
  <c r="Q451" i="3"/>
  <c r="Q459" i="3"/>
  <c r="Q467" i="3"/>
  <c r="Q475" i="3"/>
  <c r="Q483" i="3"/>
  <c r="Q491" i="3"/>
  <c r="Q499" i="3"/>
  <c r="Q507" i="3"/>
  <c r="Q515" i="3"/>
  <c r="Q523" i="3"/>
  <c r="Q531" i="3"/>
  <c r="Q540" i="3"/>
  <c r="Q551" i="3"/>
  <c r="Q561" i="3"/>
  <c r="Q572" i="3"/>
  <c r="Q583" i="3"/>
  <c r="Q593" i="3"/>
  <c r="Q604" i="3"/>
  <c r="Q615" i="3"/>
  <c r="Q625" i="3"/>
  <c r="Q636" i="3"/>
  <c r="Q647" i="3"/>
  <c r="Q657" i="3"/>
  <c r="Q668" i="3"/>
  <c r="Q679" i="3"/>
  <c r="Q689" i="3"/>
  <c r="Q704" i="3"/>
  <c r="Q725" i="3"/>
  <c r="Q747" i="3"/>
  <c r="Q768" i="3"/>
  <c r="Q789" i="3"/>
  <c r="Q811" i="3"/>
  <c r="Q832" i="3"/>
  <c r="Q853" i="3"/>
  <c r="Q875" i="3"/>
  <c r="Q896" i="3"/>
  <c r="Q917" i="3"/>
  <c r="Q939" i="3"/>
  <c r="Q960" i="3"/>
  <c r="Q981" i="3"/>
  <c r="AB6" i="3"/>
  <c r="Y108" i="3"/>
  <c r="Y107" i="3"/>
  <c r="Z121" i="3"/>
  <c r="Z120" i="3"/>
  <c r="AA135" i="3"/>
  <c r="AA134" i="3"/>
  <c r="Z144" i="3"/>
  <c r="Z143" i="3"/>
  <c r="AA206" i="3"/>
  <c r="AA205" i="3"/>
  <c r="Y311" i="3"/>
  <c r="Y310" i="3"/>
  <c r="AA318" i="3"/>
  <c r="AA317" i="3"/>
  <c r="Y351" i="3"/>
  <c r="Y350" i="3"/>
  <c r="Y361" i="3"/>
  <c r="Y360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55" i="3"/>
  <c r="Z456" i="3"/>
  <c r="Y22" i="3"/>
  <c r="Y33" i="3"/>
  <c r="AA39" i="3"/>
  <c r="AA64" i="3"/>
  <c r="E37" i="1" s="1"/>
  <c r="AA68" i="3"/>
  <c r="AA72" i="3"/>
  <c r="AA77" i="3"/>
  <c r="AA141" i="3"/>
  <c r="AA140" i="3"/>
  <c r="AA143" i="3"/>
  <c r="AA144" i="3"/>
  <c r="Z148" i="3"/>
  <c r="Z147" i="3"/>
  <c r="AA164" i="3"/>
  <c r="AA178" i="3"/>
  <c r="AA285" i="3"/>
  <c r="AA284" i="3"/>
  <c r="Y323" i="3"/>
  <c r="Y322" i="3"/>
  <c r="Z340" i="3"/>
  <c r="Z339" i="3"/>
  <c r="Z342" i="3"/>
  <c r="Z344" i="3"/>
  <c r="Z416" i="3"/>
  <c r="Z415" i="3"/>
  <c r="Z444" i="3"/>
  <c r="Z443" i="3"/>
  <c r="AB4" i="3"/>
  <c r="AA4" i="3"/>
  <c r="Y8" i="3"/>
  <c r="AA9" i="3"/>
  <c r="Y13" i="3"/>
  <c r="Z14" i="3"/>
  <c r="AA24" i="3"/>
  <c r="AA34" i="3"/>
  <c r="AA41" i="3"/>
  <c r="AB42" i="3"/>
  <c r="Z45" i="3"/>
  <c r="Z47" i="3"/>
  <c r="Y58" i="3"/>
  <c r="Z63" i="3"/>
  <c r="Z67" i="3"/>
  <c r="Z71" i="3"/>
  <c r="AA79" i="3"/>
  <c r="Y80" i="3"/>
  <c r="Z81" i="3"/>
  <c r="AA85" i="3"/>
  <c r="AB86" i="3"/>
  <c r="Y93" i="3"/>
  <c r="AA94" i="3"/>
  <c r="Y97" i="3"/>
  <c r="AA99" i="3"/>
  <c r="Y100" i="3"/>
  <c r="Z101" i="3"/>
  <c r="AA124" i="3"/>
  <c r="AA125" i="3"/>
  <c r="AA139" i="3"/>
  <c r="AA138" i="3"/>
  <c r="Y145" i="3"/>
  <c r="AA169" i="3"/>
  <c r="AA168" i="3"/>
  <c r="AA186" i="3"/>
  <c r="AB220" i="3"/>
  <c r="Y222" i="3"/>
  <c r="Y221" i="3"/>
  <c r="AA233" i="3"/>
  <c r="AA234" i="3"/>
  <c r="Y253" i="3"/>
  <c r="Y254" i="3"/>
  <c r="AA254" i="3"/>
  <c r="AA255" i="3"/>
  <c r="Z259" i="3"/>
  <c r="Z260" i="3"/>
  <c r="Z261" i="3"/>
  <c r="Z262" i="3"/>
  <c r="Z10" i="3"/>
  <c r="AA12" i="3"/>
  <c r="E39" i="1" s="1"/>
  <c r="Z19" i="3"/>
  <c r="Z25" i="3"/>
  <c r="AA27" i="3"/>
  <c r="Y32" i="3"/>
  <c r="Y40" i="3"/>
  <c r="AB44" i="3"/>
  <c r="Y47" i="3"/>
  <c r="Y49" i="3"/>
  <c r="Z50" i="3"/>
  <c r="Y51" i="3"/>
  <c r="Z52" i="3"/>
  <c r="Y53" i="3"/>
  <c r="Z54" i="3"/>
  <c r="Y55" i="3"/>
  <c r="Z56" i="3"/>
  <c r="Y65" i="3"/>
  <c r="Y69" i="3"/>
  <c r="Y73" i="3"/>
  <c r="Z88" i="3"/>
  <c r="Z93" i="3"/>
  <c r="Y102" i="3"/>
  <c r="Z103" i="3"/>
  <c r="AB106" i="3"/>
  <c r="Y109" i="3"/>
  <c r="Z110" i="3"/>
  <c r="D37" i="1" s="1"/>
  <c r="Y111" i="3"/>
  <c r="Z112" i="3"/>
  <c r="Y113" i="3"/>
  <c r="Z114" i="3"/>
  <c r="Y115" i="3"/>
  <c r="Z116" i="3"/>
  <c r="Y117" i="3"/>
  <c r="Z118" i="3"/>
  <c r="Y121" i="3"/>
  <c r="Y120" i="3"/>
  <c r="AB124" i="3"/>
  <c r="AA128" i="3"/>
  <c r="Y130" i="3"/>
  <c r="Y129" i="3"/>
  <c r="AB132" i="3"/>
  <c r="AB206" i="3"/>
  <c r="Y263" i="3"/>
  <c r="Y264" i="3"/>
  <c r="AA281" i="3"/>
  <c r="AA280" i="3"/>
  <c r="AB126" i="3"/>
  <c r="Z127" i="3"/>
  <c r="AB130" i="3"/>
  <c r="Z133" i="3"/>
  <c r="Z137" i="3"/>
  <c r="Y154" i="3"/>
  <c r="Y155" i="3"/>
  <c r="Y157" i="3"/>
  <c r="AA158" i="3"/>
  <c r="AB160" i="3"/>
  <c r="Z167" i="3"/>
  <c r="Y176" i="3"/>
  <c r="Y177" i="3"/>
  <c r="Y179" i="3"/>
  <c r="AA180" i="3"/>
  <c r="AB182" i="3"/>
  <c r="Y187" i="3"/>
  <c r="AA188" i="3"/>
  <c r="AB190" i="3"/>
  <c r="Y195" i="3"/>
  <c r="AA196" i="3"/>
  <c r="AB198" i="3"/>
  <c r="Y203" i="3"/>
  <c r="AB210" i="3"/>
  <c r="Y224" i="3"/>
  <c r="Y223" i="3"/>
  <c r="Y226" i="3"/>
  <c r="Y225" i="3"/>
  <c r="Y228" i="3"/>
  <c r="Y227" i="3"/>
  <c r="AA301" i="3"/>
  <c r="AA300" i="3"/>
  <c r="Z125" i="3"/>
  <c r="Y131" i="3"/>
  <c r="Y148" i="3"/>
  <c r="Y159" i="3"/>
  <c r="AA160" i="3"/>
  <c r="AB162" i="3"/>
  <c r="Z165" i="3"/>
  <c r="Z169" i="3"/>
  <c r="Y181" i="3"/>
  <c r="AA182" i="3"/>
  <c r="AB184" i="3"/>
  <c r="Y189" i="3"/>
  <c r="AA190" i="3"/>
  <c r="AB192" i="3"/>
  <c r="Y197" i="3"/>
  <c r="AA198" i="3"/>
  <c r="AB200" i="3"/>
  <c r="Z215" i="3"/>
  <c r="AA218" i="3"/>
  <c r="AA219" i="3"/>
  <c r="Z223" i="3"/>
  <c r="Z224" i="3"/>
  <c r="Z225" i="3"/>
  <c r="Z226" i="3"/>
  <c r="Z227" i="3"/>
  <c r="Z228" i="3"/>
  <c r="Y229" i="3"/>
  <c r="Y230" i="3"/>
  <c r="AB234" i="3"/>
  <c r="Z234" i="3"/>
  <c r="Z233" i="3"/>
  <c r="Y245" i="3"/>
  <c r="Y246" i="3"/>
  <c r="AA246" i="3"/>
  <c r="AA247" i="3"/>
  <c r="AA261" i="3"/>
  <c r="AA260" i="3"/>
  <c r="AA263" i="3"/>
  <c r="AA262" i="3"/>
  <c r="Y273" i="3"/>
  <c r="Y274" i="3"/>
  <c r="AA274" i="3"/>
  <c r="AA275" i="3"/>
  <c r="AA279" i="3"/>
  <c r="AA278" i="3"/>
  <c r="AA283" i="3"/>
  <c r="AA282" i="3"/>
  <c r="AA314" i="3"/>
  <c r="AA313" i="3"/>
  <c r="Y327" i="3"/>
  <c r="Y326" i="3"/>
  <c r="Y209" i="3"/>
  <c r="Y211" i="3"/>
  <c r="Y233" i="3"/>
  <c r="AB240" i="3"/>
  <c r="Y244" i="3"/>
  <c r="AB248" i="3"/>
  <c r="Y252" i="3"/>
  <c r="AB256" i="3"/>
  <c r="Y261" i="3"/>
  <c r="Y271" i="3"/>
  <c r="Y276" i="3"/>
  <c r="AA290" i="3"/>
  <c r="AA310" i="3"/>
  <c r="AA309" i="3"/>
  <c r="Y319" i="3"/>
  <c r="Y318" i="3"/>
  <c r="AB322" i="3"/>
  <c r="AA326" i="3"/>
  <c r="AA325" i="3"/>
  <c r="AA210" i="3"/>
  <c r="AB242" i="3"/>
  <c r="AB250" i="3"/>
  <c r="Y258" i="3"/>
  <c r="Y257" i="3"/>
  <c r="Y269" i="3"/>
  <c r="Y289" i="3"/>
  <c r="Y288" i="3"/>
  <c r="Z291" i="3"/>
  <c r="Z290" i="3"/>
  <c r="Y315" i="3"/>
  <c r="Y314" i="3"/>
  <c r="AB318" i="3"/>
  <c r="AA322" i="3"/>
  <c r="AA321" i="3"/>
  <c r="Y333" i="3"/>
  <c r="AB294" i="3"/>
  <c r="Z295" i="3"/>
  <c r="Z299" i="3"/>
  <c r="Z308" i="3"/>
  <c r="Z312" i="3"/>
  <c r="Z316" i="3"/>
  <c r="Z320" i="3"/>
  <c r="Z324" i="3"/>
  <c r="AB360" i="3"/>
  <c r="Y379" i="3"/>
  <c r="Y291" i="3"/>
  <c r="Y297" i="3"/>
  <c r="Y331" i="3"/>
  <c r="AA336" i="3"/>
  <c r="AA360" i="3"/>
  <c r="AA359" i="3"/>
  <c r="AB368" i="3"/>
  <c r="AA371" i="3"/>
  <c r="AA370" i="3"/>
  <c r="AA385" i="3"/>
  <c r="AA384" i="3"/>
  <c r="AA387" i="3"/>
  <c r="AA386" i="3"/>
  <c r="AA389" i="3"/>
  <c r="AA388" i="3"/>
  <c r="AA391" i="3"/>
  <c r="AA390" i="3"/>
  <c r="AA393" i="3"/>
  <c r="AA392" i="3"/>
  <c r="AA395" i="3"/>
  <c r="AA394" i="3"/>
  <c r="AA397" i="3"/>
  <c r="AA396" i="3"/>
  <c r="AA399" i="3"/>
  <c r="AA398" i="3"/>
  <c r="AA401" i="3"/>
  <c r="AA400" i="3"/>
  <c r="Y362" i="3"/>
  <c r="Y363" i="3"/>
  <c r="Y365" i="3"/>
  <c r="AA368" i="3"/>
  <c r="Z369" i="3"/>
  <c r="AB380" i="3"/>
  <c r="Y385" i="3"/>
  <c r="Y387" i="3"/>
  <c r="Y389" i="3"/>
  <c r="Y391" i="3"/>
  <c r="Y393" i="3"/>
  <c r="Y395" i="3"/>
  <c r="Y397" i="3"/>
  <c r="Y399" i="3"/>
  <c r="Y401" i="3"/>
  <c r="AA404" i="3"/>
  <c r="AA422" i="3"/>
  <c r="AB352" i="3"/>
  <c r="Z353" i="3"/>
  <c r="Y377" i="3"/>
  <c r="Y382" i="3"/>
  <c r="Z405" i="3"/>
  <c r="Z404" i="3"/>
  <c r="Y419" i="3"/>
  <c r="Y418" i="3"/>
  <c r="AA420" i="3"/>
  <c r="AA419" i="3"/>
  <c r="AB424" i="3"/>
  <c r="Z427" i="3"/>
  <c r="Z428" i="3"/>
  <c r="Z431" i="3"/>
  <c r="Z445" i="3"/>
  <c r="Y451" i="3"/>
  <c r="AA452" i="3"/>
  <c r="AA451" i="3"/>
  <c r="Y405" i="3"/>
  <c r="AB428" i="3"/>
  <c r="Z429" i="3"/>
  <c r="Y435" i="3"/>
  <c r="AA435" i="3"/>
  <c r="AA436" i="3"/>
  <c r="Z448" i="3"/>
  <c r="Z458" i="3"/>
  <c r="AB460" i="3"/>
  <c r="Z461" i="3"/>
  <c r="E33" i="1" l="1"/>
  <c r="C35" i="1"/>
  <c r="D33" i="1"/>
  <c r="D35" i="1"/>
  <c r="R6" i="3"/>
  <c r="R2" i="3"/>
  <c r="R5" i="3"/>
  <c r="D39" i="1"/>
  <c r="C37" i="1"/>
  <c r="E35" i="1"/>
  <c r="C39" i="1"/>
  <c r="C33" i="1"/>
</calcChain>
</file>

<file path=xl/sharedStrings.xml><?xml version="1.0" encoding="utf-8"?>
<sst xmlns="http://schemas.openxmlformats.org/spreadsheetml/2006/main" count="2338" uniqueCount="292">
  <si>
    <t>INVESTIGATING ANNUAL RATES OF CHANGE</t>
  </si>
  <si>
    <t>ARC_n</t>
  </si>
  <si>
    <t>ARC_u</t>
  </si>
  <si>
    <t>ARC_r</t>
  </si>
  <si>
    <t>Average</t>
  </si>
  <si>
    <t>Minimum</t>
  </si>
  <si>
    <t>Maximum</t>
  </si>
  <si>
    <t>INVESTIGATING ACCESS BY AREA</t>
  </si>
  <si>
    <t>National</t>
  </si>
  <si>
    <t>Urban</t>
  </si>
  <si>
    <t>Rural</t>
  </si>
  <si>
    <t xml:space="preserve">Number of countries that have full access </t>
  </si>
  <si>
    <t xml:space="preserve">Number of countries that have ARC values </t>
  </si>
  <si>
    <t>equal to zero that doesnʼt already have full access</t>
  </si>
  <si>
    <t xml:space="preserve">Number of countries where ARC &lt; 0 and </t>
  </si>
  <si>
    <t>doesnʼt have full access</t>
  </si>
  <si>
    <t xml:space="preserve">Number of countries where ARC &gt; 0 and </t>
  </si>
  <si>
    <t>INVESTIGATING ACCESS BY REGION</t>
  </si>
  <si>
    <t>Region</t>
  </si>
  <si>
    <t>COUNT of name</t>
  </si>
  <si>
    <t>AVERAGE of ARC_n</t>
  </si>
  <si>
    <t>AVERAGE of ARC_u</t>
  </si>
  <si>
    <t>AVERAGE of ARC_r</t>
  </si>
  <si>
    <t/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</si>
  <si>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</si>
  <si>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</si>
  <si>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</si>
  <si>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</si>
  <si>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</si>
  <si>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</si>
  <si>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</si>
  <si>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Grand Total</t>
  </si>
  <si>
    <t>name</t>
  </si>
  <si>
    <t>region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</si>
  <si>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</si>
  <si>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</si>
  <si>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</si>
  <si>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</si>
  <si>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</si>
  <si>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</si>
  <si>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</si>
  <si>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</si>
  <si>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</si>
  <si>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</si>
  <si>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</si>
  <si>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</si>
  <si>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</si>
  <si>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</si>
  <si>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</si>
  <si>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</si>
  <si>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</si>
  <si>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</si>
  <si>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</si>
  <si>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</si>
  <si>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</si>
  <si>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</si>
  <si>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</si>
  <si>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</si>
  <si>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</si>
  <si>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</si>
  <si>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</si>
  <si>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</si>
  <si>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</si>
  <si>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</si>
  <si>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</si>
  <si>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</si>
  <si>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</si>
  <si>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</si>
  <si>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</si>
  <si>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</si>
  <si>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</si>
  <si>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</si>
  <si>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</si>
  <si>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</si>
  <si>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</si>
  <si>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</si>
  <si>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</si>
  <si>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</si>
  <si>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</si>
  <si>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</si>
  <si>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</si>
  <si>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</si>
  <si>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</si>
  <si>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</si>
  <si>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</si>
  <si>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</si>
  <si>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</si>
  <si>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</si>
  <si>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</si>
  <si>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</si>
  <si>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</si>
  <si>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</si>
  <si>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</si>
  <si>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</si>
  <si>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</si>
  <si>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</si>
  <si>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</si>
  <si>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</si>
  <si>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</si>
  <si>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</si>
  <si>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</si>
  <si>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</si>
  <si>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</si>
  <si>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</si>
  <si>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</si>
  <si>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</si>
  <si>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</si>
  <si>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</si>
  <si>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</si>
  <si>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</si>
  <si>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</si>
  <si>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</si>
  <si>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</si>
  <si>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</si>
  <si>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</si>
  <si>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</si>
  <si>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</si>
  <si>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</si>
  <si>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</si>
  <si>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</si>
  <si>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</si>
  <si>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</si>
  <si>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</si>
  <si>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</si>
  <si>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</si>
  <si>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</si>
  <si>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</si>
  <si>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</si>
  <si>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</si>
  <si>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</si>
  <si>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</si>
  <si>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</si>
  <si>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</si>
  <si>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</si>
  <si>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</si>
  <si>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</si>
  <si>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</si>
  <si>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</si>
  <si>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</si>
  <si>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</si>
  <si>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</si>
  <si>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</si>
  <si>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</si>
  <si>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</si>
  <si>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</si>
  <si>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</si>
  <si>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</si>
  <si>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</si>
  <si>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</si>
  <si>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</si>
  <si>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</si>
  <si>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</si>
  <si>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</si>
  <si>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</si>
  <si>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</si>
  <si>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</si>
  <si>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</si>
  <si>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</si>
  <si>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</si>
  <si>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</si>
  <si>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</si>
  <si>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</si>
  <si>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</si>
  <si>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</si>
  <si>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</si>
  <si>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</si>
  <si>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</si>
  <si>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</si>
  <si>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</si>
  <si>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</si>
  <si>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</si>
  <si>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</si>
  <si>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</si>
  <si>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</si>
  <si>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</si>
  <si>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</si>
  <si>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</si>
  <si>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</si>
  <si>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</si>
  <si>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</si>
  <si>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</si>
  <si>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</si>
  <si>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</si>
  <si>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</si>
  <si>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</si>
  <si>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</si>
  <si>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</si>
  <si>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</si>
  <si>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</si>
  <si>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</si>
  <si>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</si>
  <si>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</si>
  <si>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</si>
  <si>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</si>
  <si>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</si>
  <si>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</si>
  <si>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</si>
  <si>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</si>
  <si>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</si>
  <si>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</si>
  <si>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</si>
  <si>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</si>
  <si>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</si>
  <si>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</si>
  <si>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</si>
  <si>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</si>
  <si>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</si>
  <si>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</si>
  <si>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</si>
  <si>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</si>
  <si>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</si>
  <si>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</si>
  <si>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</si>
  <si>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</si>
  <si>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</si>
  <si>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</si>
  <si>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</si>
  <si>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</si>
  <si>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</si>
  <si>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</si>
  <si>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</si>
  <si>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</si>
  <si>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</si>
  <si>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</si>
  <si>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</si>
  <si>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</si>
  <si>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</si>
  <si>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</si>
  <si>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</si>
  <si>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</si>
  <si>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</si>
  <si>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</si>
  <si>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</si>
  <si>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</si>
  <si>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</si>
  <si>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</si>
  <si>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</si>
  <si>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</si>
  <si>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</si>
  <si>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</si>
  <si>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</si>
  <si>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</si>
  <si>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</si>
  <si>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</si>
  <si>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</si>
  <si>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</si>
  <si>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</si>
  <si>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</si>
  <si>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</si>
  <si>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</si>
  <si>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</si>
  <si>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</si>
  <si>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</si>
  <si>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</si>
  <si>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</si>
  <si>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</si>
  <si>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</si>
  <si>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</si>
  <si>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</si>
  <si>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</si>
  <si>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</si>
  <si>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</si>
  <si>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</si>
  <si>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</si>
  <si>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</si>
  <si>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</si>
  <si>
    <t>year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</si>
  <si>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</si>
  <si>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</si>
  <si>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</si>
  <si>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</si>
  <si>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</si>
  <si>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</si>
  <si>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</si>
  <si>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</si>
  <si>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</si>
  <si>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</si>
  <si>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</si>
  <si>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</si>
  <si>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</si>
  <si>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</si>
  <si>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year_difference</t>
  </si>
  <si>
    <t>wat_bas_n (rounded)</t>
  </si>
  <si>
    <t>wat_bas_u (rounded)</t>
  </si>
  <si>
    <t>wat_bas_r (rounded)</t>
  </si>
  <si>
    <t>ARC_n_full</t>
  </si>
  <si>
    <t>ARC_u_full</t>
  </si>
  <si>
    <t>ARC_r_full</t>
  </si>
  <si>
    <t>ARC_diff(Urban and Rural)</t>
  </si>
  <si>
    <t>null</t>
  </si>
  <si>
    <t>mull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</si>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</sst>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/>
    <xf numFmtId="0" fontId="1" fillId="2" borderId="0" xfId="0" applyFont="1" applyFill="1"/>
    <xf numFmtId="0" fontId="1" fillId="0" borderId="0" xfId="0" applyFont="1"/>
    <xf numFmtId="0" fontId="8" fillId="4" borderId="0" xfId="0" applyFont="1" applyFill="1"/>
    <xf numFmtId="0" fontId="8" fillId="2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 b="1">
                <a:solidFill>
                  <a:srgbClr val="757575"/>
                </a:solidFill>
                <a:latin typeface="+mn-lt"/>
              </a:rPr>
              <a:t>                Relationship between the National and Rural Annual Rates of 
                Change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'Estimates of the use of water ('!$U$1</c:f>
              <c:strCache>
                <c:ptCount val="1"/>
                <c:pt idx="0">
                  <c:v>ARC_r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dPt>
            <c:idx val="11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5C2-4888-BCE7-CA95938EEFAA}"/>
              </c:ext>
            </c:extLst>
          </c:dPt>
          <c:dPt>
            <c:idx val="13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5C2-4888-BCE7-CA95938EEFAA}"/>
              </c:ext>
            </c:extLst>
          </c:dPt>
          <c:dPt>
            <c:idx val="18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5C2-4888-BCE7-CA95938EEFAA}"/>
              </c:ext>
            </c:extLst>
          </c:dPt>
          <c:xVal>
            <c:strRef>
              <c:f>'Estimates of the use of water ('!$S$2:$S$998</c:f>
              <c:strCache>
                <c:ptCount val="461"/>
                <c:pt idx="0">
                  <c:v>2.750326488</c:v>
                </c:pt>
                <c:pt idx="2">
                  <c:v>0.334742698</c:v>
                </c:pt>
                <c:pt idx="4">
                  <c:v>0.205553686</c:v>
                </c:pt>
                <c:pt idx="6">
                  <c:v>0.030933702</c:v>
                </c:pt>
                <c:pt idx="8">
                  <c:v>1.23E-06</c:v>
                </c:pt>
                <c:pt idx="10">
                  <c:v>0.570161854</c:v>
                </c:pt>
                <c:pt idx="12">
                  <c:v>0</c:v>
                </c:pt>
                <c:pt idx="14">
                  <c:v>0</c:v>
                </c:pt>
                <c:pt idx="16">
                  <c:v>null</c:v>
                </c:pt>
                <c:pt idx="18">
                  <c:v>0.083722798</c:v>
                </c:pt>
                <c:pt idx="20">
                  <c:v>0</c:v>
                </c:pt>
                <c:pt idx="22">
                  <c:v>-3.877E-05</c:v>
                </c:pt>
                <c:pt idx="24">
                  <c:v>0</c:v>
                </c:pt>
                <c:pt idx="26">
                  <c:v>0.72461243</c:v>
                </c:pt>
                <c:pt idx="28">
                  <c:v>0</c:v>
                </c:pt>
                <c:pt idx="30">
                  <c:v>0</c:v>
                </c:pt>
                <c:pt idx="32">
                  <c:v>0.119271556</c:v>
                </c:pt>
                <c:pt idx="34">
                  <c:v>0.008001136</c:v>
                </c:pt>
                <c:pt idx="36">
                  <c:v>0.011531798</c:v>
                </c:pt>
                <c:pt idx="38">
                  <c:v>-2.5E-07</c:v>
                </c:pt>
                <c:pt idx="40">
                  <c:v>0.24527193</c:v>
                </c:pt>
                <c:pt idx="42">
                  <c:v>0.125460138</c:v>
                </c:pt>
                <c:pt idx="44">
                  <c:v>0</c:v>
                </c:pt>
                <c:pt idx="46">
                  <c:v>0.218360008</c:v>
                </c:pt>
                <c:pt idx="48">
                  <c:v>0.585586124</c:v>
                </c:pt>
                <c:pt idx="50">
                  <c:v>-0.009189312</c:v>
                </c:pt>
                <c:pt idx="52">
                  <c:v>0.753454708</c:v>
                </c:pt>
                <c:pt idx="54">
                  <c:v>0.30345708</c:v>
                </c:pt>
                <c:pt idx="56">
                  <c:v>0</c:v>
                </c:pt>
                <c:pt idx="58">
                  <c:v>0.078012128</c:v>
                </c:pt>
                <c:pt idx="60">
                  <c:v>-0.036982074</c:v>
                </c:pt>
                <c:pt idx="62">
                  <c:v>-0.584455326</c:v>
                </c:pt>
                <c:pt idx="64">
                  <c:v>0.5251306</c:v>
                </c:pt>
                <c:pt idx="66">
                  <c:v>0.66525281</c:v>
                </c:pt>
                <c:pt idx="68">
                  <c:v>0.555207202</c:v>
                </c:pt>
                <c:pt idx="70">
                  <c:v>0.349285612</c:v>
                </c:pt>
                <c:pt idx="72">
                  <c:v>-0.001482146</c:v>
                </c:pt>
                <c:pt idx="74">
                  <c:v>0</c:v>
                </c:pt>
                <c:pt idx="76">
                  <c:v>-1.021788674</c:v>
                </c:pt>
                <c:pt idx="78">
                  <c:v>0.357687564</c:v>
                </c:pt>
                <c:pt idx="80">
                  <c:v>0</c:v>
                </c:pt>
                <c:pt idx="82">
                  <c:v>0.0987012</c:v>
                </c:pt>
                <c:pt idx="84">
                  <c:v>0.499693872</c:v>
                </c:pt>
                <c:pt idx="86">
                  <c:v>0</c:v>
                </c:pt>
                <c:pt idx="88">
                  <c:v>0</c:v>
                </c:pt>
                <c:pt idx="90">
                  <c:v>0.231157798</c:v>
                </c:pt>
                <c:pt idx="92">
                  <c:v>0.019624433</c:v>
                </c:pt>
                <c:pt idx="94">
                  <c:v>0.526985962</c:v>
                </c:pt>
                <c:pt idx="96">
                  <c:v>0.00358784</c:v>
                </c:pt>
                <c:pt idx="98">
                  <c:v>0.086370022</c:v>
                </c:pt>
                <c:pt idx="100">
                  <c:v>-0.033339302</c:v>
                </c:pt>
                <c:pt idx="102">
                  <c:v>null</c:v>
                </c:pt>
                <c:pt idx="104">
                  <c:v>0.226179938</c:v>
                </c:pt>
                <c:pt idx="106">
                  <c:v>0</c:v>
                </c:pt>
                <c:pt idx="108">
                  <c:v>-0.004668878</c:v>
                </c:pt>
                <c:pt idx="110">
                  <c:v>9.9796E-05</c:v>
                </c:pt>
                <c:pt idx="112">
                  <c:v>-0.274207736</c:v>
                </c:pt>
                <c:pt idx="114">
                  <c:v>0.646789398</c:v>
                </c:pt>
                <c:pt idx="116">
                  <c:v>6.5E-07</c:v>
                </c:pt>
                <c:pt idx="118">
                  <c:v>0.052575036</c:v>
                </c:pt>
                <c:pt idx="120">
                  <c:v>0</c:v>
                </c:pt>
                <c:pt idx="122">
                  <c:v>0.117494684</c:v>
                </c:pt>
                <c:pt idx="124">
                  <c:v>0.459196812</c:v>
                </c:pt>
                <c:pt idx="126">
                  <c:v>0.066691684</c:v>
                </c:pt>
                <c:pt idx="128">
                  <c:v>0.476887534</c:v>
                </c:pt>
                <c:pt idx="130">
                  <c:v>0.243607205</c:v>
                </c:pt>
                <c:pt idx="132">
                  <c:v>0.38462665</c:v>
                </c:pt>
                <c:pt idx="134">
                  <c:v>-0.032105158</c:v>
                </c:pt>
                <c:pt idx="136">
                  <c:v>0.809823146</c:v>
                </c:pt>
                <c:pt idx="138">
                  <c:v>1.509101108</c:v>
                </c:pt>
                <c:pt idx="140">
                  <c:v>0</c:v>
                </c:pt>
                <c:pt idx="142">
                  <c:v>0.097784148</c:v>
                </c:pt>
                <c:pt idx="144">
                  <c:v>0.007701314</c:v>
                </c:pt>
                <c:pt idx="146">
                  <c:v>1.328E-06</c:v>
                </c:pt>
                <c:pt idx="148">
                  <c:v>-3E-07</c:v>
                </c:pt>
                <c:pt idx="150">
                  <c:v>0.044031956</c:v>
                </c:pt>
                <c:pt idx="152">
                  <c:v>0</c:v>
                </c:pt>
                <c:pt idx="154">
                  <c:v>0.29668881</c:v>
                </c:pt>
                <c:pt idx="156">
                  <c:v>0.346048128</c:v>
                </c:pt>
                <c:pt idx="158">
                  <c:v>0.318682038</c:v>
                </c:pt>
                <c:pt idx="160">
                  <c:v>-2E-08</c:v>
                </c:pt>
                <c:pt idx="162">
                  <c:v>1.126607084</c:v>
                </c:pt>
                <c:pt idx="164">
                  <c:v>0</c:v>
                </c:pt>
                <c:pt idx="166">
                  <c:v>-4.6E-07</c:v>
                </c:pt>
                <c:pt idx="168">
                  <c:v>3.4E-07</c:v>
                </c:pt>
                <c:pt idx="170">
                  <c:v>0</c:v>
                </c:pt>
                <c:pt idx="172">
                  <c:v>0.038419582</c:v>
                </c:pt>
                <c:pt idx="174">
                  <c:v>0</c:v>
                </c:pt>
                <c:pt idx="176">
                  <c:v>0.374478884</c:v>
                </c:pt>
                <c:pt idx="178">
                  <c:v>0.06927984</c:v>
                </c:pt>
                <c:pt idx="180">
                  <c:v>0.050512918</c:v>
                </c:pt>
                <c:pt idx="182">
                  <c:v>0.07858998</c:v>
                </c:pt>
                <c:pt idx="184">
                  <c:v>0.425564492</c:v>
                </c:pt>
                <c:pt idx="186">
                  <c:v>0.486962084</c:v>
                </c:pt>
                <c:pt idx="188">
                  <c:v>0.005893702</c:v>
                </c:pt>
                <c:pt idx="190">
                  <c:v>-1.018E-06</c:v>
                </c:pt>
                <c:pt idx="192">
                  <c:v>0.47027848</c:v>
                </c:pt>
                <c:pt idx="194">
                  <c:v>0.77759933</c:v>
                </c:pt>
                <c:pt idx="196">
                  <c:v>0.13512985</c:v>
                </c:pt>
                <c:pt idx="198">
                  <c:v>0.82246199</c:v>
                </c:pt>
                <c:pt idx="200">
                  <c:v>0.005515704</c:v>
                </c:pt>
                <c:pt idx="202">
                  <c:v>0</c:v>
                </c:pt>
                <c:pt idx="204">
                  <c:v>-3E-07</c:v>
                </c:pt>
                <c:pt idx="206">
                  <c:v>0</c:v>
                </c:pt>
                <c:pt idx="208">
                  <c:v>0.122629642</c:v>
                </c:pt>
                <c:pt idx="210">
                  <c:v>0.031221394</c:v>
                </c:pt>
                <c:pt idx="212">
                  <c:v>-0.01329639</c:v>
                </c:pt>
                <c:pt idx="214">
                  <c:v>0.081927182</c:v>
                </c:pt>
                <c:pt idx="216">
                  <c:v>0.68719272</c:v>
                </c:pt>
                <c:pt idx="218">
                  <c:v>0.824564852</c:v>
                </c:pt>
                <c:pt idx="220">
                  <c:v>0</c:v>
                </c:pt>
                <c:pt idx="222">
                  <c:v>0.651508794</c:v>
                </c:pt>
                <c:pt idx="224">
                  <c:v>1.551834194</c:v>
                </c:pt>
                <c:pt idx="226">
                  <c:v>0.051496774</c:v>
                </c:pt>
                <c:pt idx="228">
                  <c:v>0.275135498</c:v>
                </c:pt>
                <c:pt idx="230">
                  <c:v>0.326069974</c:v>
                </c:pt>
                <c:pt idx="232">
                  <c:v>0.53839993</c:v>
                </c:pt>
                <c:pt idx="234">
                  <c:v>0.521981728</c:v>
                </c:pt>
                <c:pt idx="236">
                  <c:v>0</c:v>
                </c:pt>
                <c:pt idx="238">
                  <c:v>0.281841732</c:v>
                </c:pt>
                <c:pt idx="240">
                  <c:v>-0.009047624</c:v>
                </c:pt>
                <c:pt idx="242">
                  <c:v>0.898822274</c:v>
                </c:pt>
                <c:pt idx="244">
                  <c:v>0.778553874</c:v>
                </c:pt>
                <c:pt idx="246">
                  <c:v>0.009540902</c:v>
                </c:pt>
                <c:pt idx="248">
                  <c:v>0.146038862</c:v>
                </c:pt>
                <c:pt idx="250">
                  <c:v>1.629555762</c:v>
                </c:pt>
                <c:pt idx="252">
                  <c:v>8E-08</c:v>
                </c:pt>
                <c:pt idx="254">
                  <c:v>0.045904672</c:v>
                </c:pt>
                <c:pt idx="256">
                  <c:v>0.009188156</c:v>
                </c:pt>
                <c:pt idx="258">
                  <c:v>0.941547966</c:v>
                </c:pt>
                <c:pt idx="260">
                  <c:v>-4.5424E-05</c:v>
                </c:pt>
                <c:pt idx="262">
                  <c:v>-0.093326314</c:v>
                </c:pt>
                <c:pt idx="264">
                  <c:v>0.330824948</c:v>
                </c:pt>
                <c:pt idx="266">
                  <c:v>0</c:v>
                </c:pt>
                <c:pt idx="268">
                  <c:v>0</c:v>
                </c:pt>
                <c:pt idx="270">
                  <c:v>0.936522636</c:v>
                </c:pt>
                <c:pt idx="272">
                  <c:v>0.29312423</c:v>
                </c:pt>
                <c:pt idx="274">
                  <c:v>0.001332412</c:v>
                </c:pt>
                <c:pt idx="276">
                  <c:v>1.33024236</c:v>
                </c:pt>
                <c:pt idx="278">
                  <c:v>2.438650084</c:v>
                </c:pt>
                <c:pt idx="280">
                  <c:v>2.026144282</c:v>
                </c:pt>
                <c:pt idx="282">
                  <c:v>0.349180226</c:v>
                </c:pt>
                <c:pt idx="284">
                  <c:v>0</c:v>
                </c:pt>
                <c:pt idx="286">
                  <c:v>0.45321484</c:v>
                </c:pt>
                <c:pt idx="288">
                  <c:v>1.46E-07</c:v>
                </c:pt>
                <c:pt idx="290">
                  <c:v>0.233352416</c:v>
                </c:pt>
                <c:pt idx="292">
                  <c:v>7.9E-07</c:v>
                </c:pt>
                <c:pt idx="294">
                  <c:v>0.071125052</c:v>
                </c:pt>
                <c:pt idx="296">
                  <c:v>0.285867882</c:v>
                </c:pt>
                <c:pt idx="298">
                  <c:v>1.765859584</c:v>
                </c:pt>
                <c:pt idx="300">
                  <c:v>-0.119052646</c:v>
                </c:pt>
                <c:pt idx="302">
                  <c:v>0.054096592</c:v>
                </c:pt>
                <c:pt idx="304">
                  <c:v>0.003963322</c:v>
                </c:pt>
                <c:pt idx="306">
                  <c:v>-1.14E-06</c:v>
                </c:pt>
                <c:pt idx="308">
                  <c:v>0.38590781</c:v>
                </c:pt>
                <c:pt idx="310">
                  <c:v>0.138796548</c:v>
                </c:pt>
                <c:pt idx="312">
                  <c:v>0.00547893</c:v>
                </c:pt>
                <c:pt idx="314">
                  <c:v>0.29363575</c:v>
                </c:pt>
                <c:pt idx="316">
                  <c:v>0.771701816</c:v>
                </c:pt>
                <c:pt idx="318">
                  <c:v>0.55145036</c:v>
                </c:pt>
                <c:pt idx="320">
                  <c:v>0.571472634</c:v>
                </c:pt>
                <c:pt idx="322">
                  <c:v>0.418266708</c:v>
                </c:pt>
                <c:pt idx="324">
                  <c:v>0.146904334</c:v>
                </c:pt>
                <c:pt idx="326">
                  <c:v>0.001460766</c:v>
                </c:pt>
                <c:pt idx="328">
                  <c:v>0.114910048</c:v>
                </c:pt>
                <c:pt idx="330">
                  <c:v>-0.024679888</c:v>
                </c:pt>
                <c:pt idx="332">
                  <c:v>0.091730048</c:v>
                </c:pt>
                <c:pt idx="334">
                  <c:v>0.398786068</c:v>
                </c:pt>
                <c:pt idx="336">
                  <c:v>0.017693962</c:v>
                </c:pt>
                <c:pt idx="338">
                  <c:v>0</c:v>
                </c:pt>
                <c:pt idx="340">
                  <c:v>0.093078528</c:v>
                </c:pt>
                <c:pt idx="342">
                  <c:v>0.658545426</c:v>
                </c:pt>
                <c:pt idx="344">
                  <c:v>0.007016146</c:v>
                </c:pt>
                <c:pt idx="346">
                  <c:v>0.03</c:v>
                </c:pt>
                <c:pt idx="348">
                  <c:v>0</c:v>
                </c:pt>
                <c:pt idx="350">
                  <c:v>0.263950058</c:v>
                </c:pt>
                <c:pt idx="352">
                  <c:v>-0.000100562</c:v>
                </c:pt>
                <c:pt idx="354">
                  <c:v>0</c:v>
                </c:pt>
                <c:pt idx="356">
                  <c:v>0</c:v>
                </c:pt>
                <c:pt idx="358">
                  <c:v>0.103265438</c:v>
                </c:pt>
                <c:pt idx="360">
                  <c:v>0</c:v>
                </c:pt>
                <c:pt idx="362">
                  <c:v>0.220445074</c:v>
                </c:pt>
                <c:pt idx="364">
                  <c:v>0.090394724</c:v>
                </c:pt>
                <c:pt idx="366">
                  <c:v>1.260628834</c:v>
                </c:pt>
                <c:pt idx="368">
                  <c:v>0.381814404</c:v>
                </c:pt>
                <c:pt idx="370">
                  <c:v>0.150213848</c:v>
                </c:pt>
                <c:pt idx="372">
                  <c:v>1.183764092</c:v>
                </c:pt>
                <c:pt idx="374">
                  <c:v>0</c:v>
                </c:pt>
                <c:pt idx="376">
                  <c:v>0</c:v>
                </c:pt>
                <c:pt idx="378">
                  <c:v>0.00010189</c:v>
                </c:pt>
                <c:pt idx="380">
                  <c:v>0</c:v>
                </c:pt>
                <c:pt idx="382">
                  <c:v>-0.40577867</c:v>
                </c:pt>
                <c:pt idx="384">
                  <c:v>1.553163942</c:v>
                </c:pt>
                <c:pt idx="386">
                  <c:v>0.401742714</c:v>
                </c:pt>
                <c:pt idx="388">
                  <c:v>-0.059316458</c:v>
                </c:pt>
                <c:pt idx="390">
                  <c:v>-0.00022157</c:v>
                </c:pt>
                <c:pt idx="392">
                  <c:v>0.42331016</c:v>
                </c:pt>
                <c:pt idx="394">
                  <c:v>0.299684456</c:v>
                </c:pt>
                <c:pt idx="396">
                  <c:v>0.4483879</c:v>
                </c:pt>
                <c:pt idx="398">
                  <c:v>0.00912732</c:v>
                </c:pt>
                <c:pt idx="400">
                  <c:v>5.6E-07</c:v>
                </c:pt>
                <c:pt idx="402">
                  <c:v>0.08324914</c:v>
                </c:pt>
                <c:pt idx="404">
                  <c:v>1.122583902</c:v>
                </c:pt>
                <c:pt idx="406">
                  <c:v>0.148165884</c:v>
                </c:pt>
                <c:pt idx="408">
                  <c:v>2.049099498</c:v>
                </c:pt>
                <c:pt idx="410">
                  <c:v>0.989318748</c:v>
                </c:pt>
                <c:pt idx="412">
                  <c:v>0.05005613</c:v>
                </c:pt>
                <c:pt idx="414">
                  <c:v>0.036275096</c:v>
                </c:pt>
                <c:pt idx="416">
                  <c:v>0.147798624</c:v>
                </c:pt>
                <c:pt idx="418">
                  <c:v>0.539570778</c:v>
                </c:pt>
                <c:pt idx="420">
                  <c:v>0.151622008</c:v>
                </c:pt>
                <c:pt idx="422">
                  <c:v>0.468211138</c:v>
                </c:pt>
                <c:pt idx="424">
                  <c:v>0</c:v>
                </c:pt>
                <c:pt idx="426">
                  <c:v>0</c:v>
                </c:pt>
                <c:pt idx="428">
                  <c:v>1.60269817</c:v>
                </c:pt>
                <c:pt idx="430">
                  <c:v>0.054275052</c:v>
                </c:pt>
                <c:pt idx="432">
                  <c:v>-0.001147294</c:v>
                </c:pt>
                <c:pt idx="434">
                  <c:v>-5.88E-07</c:v>
                </c:pt>
                <c:pt idx="436">
                  <c:v>1.5506006</c:v>
                </c:pt>
                <c:pt idx="438">
                  <c:v>0.087273784</c:v>
                </c:pt>
                <c:pt idx="440">
                  <c:v>-1.086E-06</c:v>
                </c:pt>
                <c:pt idx="442">
                  <c:v>0.072872</c:v>
                </c:pt>
                <c:pt idx="444">
                  <c:v>0.060041318</c:v>
                </c:pt>
                <c:pt idx="446">
                  <c:v>0.248602852</c:v>
                </c:pt>
                <c:pt idx="448">
                  <c:v>-0.17709486</c:v>
                </c:pt>
                <c:pt idx="450">
                  <c:v>0.711259258</c:v>
                </c:pt>
                <c:pt idx="452">
                  <c:v>-0.035618834</c:v>
                </c:pt>
                <c:pt idx="454">
                  <c:v>0.300108102</c:v>
                </c:pt>
                <c:pt idx="456">
                  <c:v>0.976940242</c:v>
                </c:pt>
                <c:pt idx="458">
                  <c:v>0.814727458</c:v>
                </c:pt>
                <c:pt idx="460">
                  <c:v>-0.4576943</c:v>
                </c:pt>
              </c:strCache>
            </c:strRef>
          </c:xVal>
          <c:yVal>
            <c:numRef>
              <c:f>'Estimates of the use of water ('!$U$2:$U$998</c:f>
              <c:numCache>
                <c:formatCode>General</c:formatCode>
                <c:ptCount val="997"/>
                <c:pt idx="0">
                  <c:v>2.6678826380000005</c:v>
                </c:pt>
                <c:pt idx="1">
                  <c:v>0</c:v>
                </c:pt>
                <c:pt idx="2">
                  <c:v>0.69281669000000079</c:v>
                </c:pt>
                <c:pt idx="3">
                  <c:v>0</c:v>
                </c:pt>
                <c:pt idx="4">
                  <c:v>0.33696620999999993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0.2187714419999999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0.18904414600000052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1.3565169359999998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0.22144529599999885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4.6690141999999921E-2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0.46827510399999994</c:v>
                </c:pt>
                <c:pt idx="41">
                  <c:v>0</c:v>
                </c:pt>
                <c:pt idx="42">
                  <c:v>0.25358310399999906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0.3133661399999994</c:v>
                </c:pt>
                <c:pt idx="47">
                  <c:v>0</c:v>
                </c:pt>
                <c:pt idx="48">
                  <c:v>1.2392925259999998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1.4302380059999991</c:v>
                </c:pt>
                <c:pt idx="53">
                  <c:v>0</c:v>
                </c:pt>
                <c:pt idx="54">
                  <c:v>1.4378462700000001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-0.12297047400000168</c:v>
                </c:pt>
                <c:pt idx="61">
                  <c:v>0</c:v>
                </c:pt>
                <c:pt idx="62">
                  <c:v>-1.2273809599999992</c:v>
                </c:pt>
                <c:pt idx="63">
                  <c:v>0</c:v>
                </c:pt>
                <c:pt idx="64">
                  <c:v>0.42549967199999938</c:v>
                </c:pt>
                <c:pt idx="65">
                  <c:v>0</c:v>
                </c:pt>
                <c:pt idx="66">
                  <c:v>1.4564422659999992</c:v>
                </c:pt>
                <c:pt idx="67">
                  <c:v>0</c:v>
                </c:pt>
                <c:pt idx="68">
                  <c:v>0.47120783000000016</c:v>
                </c:pt>
                <c:pt idx="69">
                  <c:v>0</c:v>
                </c:pt>
                <c:pt idx="70">
                  <c:v>0.30438238200000001</c:v>
                </c:pt>
                <c:pt idx="71">
                  <c:v>0</c:v>
                </c:pt>
                <c:pt idx="72">
                  <c:v>4.8860164000001302E-2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-0.75696272799999986</c:v>
                </c:pt>
                <c:pt idx="77">
                  <c:v>0</c:v>
                </c:pt>
                <c:pt idx="78">
                  <c:v>0.39926290199999953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0.58646029999999882</c:v>
                </c:pt>
                <c:pt idx="83">
                  <c:v>0</c:v>
                </c:pt>
                <c:pt idx="84">
                  <c:v>1.0364091180000004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0.69866939399999806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0.8665154479999998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0.29204350199999851</c:v>
                </c:pt>
                <c:pt idx="99">
                  <c:v>0</c:v>
                </c:pt>
                <c:pt idx="100">
                  <c:v>-2.4144972000000563E-2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0.78831809600000047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-3.0847639999990405E-3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-0.57266870800000047</c:v>
                </c:pt>
                <c:pt idx="113">
                  <c:v>0</c:v>
                </c:pt>
                <c:pt idx="114">
                  <c:v>0.2720557079999999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-0.29569443200000051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0.21868411800000159</c:v>
                </c:pt>
                <c:pt idx="123">
                  <c:v>0</c:v>
                </c:pt>
                <c:pt idx="124">
                  <c:v>0.89965259999999891</c:v>
                </c:pt>
                <c:pt idx="125">
                  <c:v>0</c:v>
                </c:pt>
                <c:pt idx="126">
                  <c:v>0.1061914459999997</c:v>
                </c:pt>
                <c:pt idx="127">
                  <c:v>0</c:v>
                </c:pt>
                <c:pt idx="128">
                  <c:v>1.0986361520000003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0.86829276799999922</c:v>
                </c:pt>
                <c:pt idx="137">
                  <c:v>0</c:v>
                </c:pt>
                <c:pt idx="138">
                  <c:v>1.5156743520000007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-5.8100668000000154E-2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0.27117116999999952</c:v>
                </c:pt>
                <c:pt idx="155">
                  <c:v>0</c:v>
                </c:pt>
                <c:pt idx="156">
                  <c:v>0.18672612800000082</c:v>
                </c:pt>
                <c:pt idx="157">
                  <c:v>0</c:v>
                </c:pt>
                <c:pt idx="158">
                  <c:v>0.59534672199999927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0.93688905600000116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0.57531472400000039</c:v>
                </c:pt>
                <c:pt idx="177">
                  <c:v>0</c:v>
                </c:pt>
                <c:pt idx="178">
                  <c:v>-0.24019526999999954</c:v>
                </c:pt>
                <c:pt idx="179">
                  <c:v>0</c:v>
                </c:pt>
                <c:pt idx="180">
                  <c:v>0.28183505000000081</c:v>
                </c:pt>
                <c:pt idx="181">
                  <c:v>0</c:v>
                </c:pt>
                <c:pt idx="182">
                  <c:v>0.10114415799999961</c:v>
                </c:pt>
                <c:pt idx="183">
                  <c:v>0</c:v>
                </c:pt>
                <c:pt idx="184">
                  <c:v>8.5856410000000952E-2</c:v>
                </c:pt>
                <c:pt idx="185">
                  <c:v>0</c:v>
                </c:pt>
                <c:pt idx="186">
                  <c:v>0.68774516000000008</c:v>
                </c:pt>
                <c:pt idx="187">
                  <c:v>0</c:v>
                </c:pt>
                <c:pt idx="188">
                  <c:v>1.9982056000000626E-2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0.64210055599999971</c:v>
                </c:pt>
                <c:pt idx="193">
                  <c:v>0</c:v>
                </c:pt>
                <c:pt idx="194">
                  <c:v>1.0074342380000019</c:v>
                </c:pt>
                <c:pt idx="195">
                  <c:v>0</c:v>
                </c:pt>
                <c:pt idx="196">
                  <c:v>0.33324654600000087</c:v>
                </c:pt>
                <c:pt idx="197">
                  <c:v>0</c:v>
                </c:pt>
                <c:pt idx="198">
                  <c:v>2.0136873339999992</c:v>
                </c:pt>
                <c:pt idx="199">
                  <c:v>0</c:v>
                </c:pt>
                <c:pt idx="200">
                  <c:v>2.3620912000001226E-2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0.17984045199999912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-1.0167340000000991E-2</c:v>
                </c:pt>
                <c:pt idx="213">
                  <c:v>0</c:v>
                </c:pt>
                <c:pt idx="214">
                  <c:v>0.23835090000000037</c:v>
                </c:pt>
                <c:pt idx="215">
                  <c:v>0</c:v>
                </c:pt>
                <c:pt idx="216">
                  <c:v>0.7015634039999995</c:v>
                </c:pt>
                <c:pt idx="217">
                  <c:v>0</c:v>
                </c:pt>
                <c:pt idx="218">
                  <c:v>0.61438646000000008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0.83064227200000007</c:v>
                </c:pt>
                <c:pt idx="223">
                  <c:v>0</c:v>
                </c:pt>
                <c:pt idx="224">
                  <c:v>1.6466545739999987</c:v>
                </c:pt>
                <c:pt idx="225">
                  <c:v>0</c:v>
                </c:pt>
                <c:pt idx="226">
                  <c:v>0.14490082599999993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4.5894333999999051E-2</c:v>
                </c:pt>
                <c:pt idx="231">
                  <c:v>0</c:v>
                </c:pt>
                <c:pt idx="232">
                  <c:v>0.56740698600000028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0.61285916399999962</c:v>
                </c:pt>
                <c:pt idx="239">
                  <c:v>0</c:v>
                </c:pt>
                <c:pt idx="240">
                  <c:v>-0.12857142800000076</c:v>
                </c:pt>
                <c:pt idx="241">
                  <c:v>0</c:v>
                </c:pt>
                <c:pt idx="242">
                  <c:v>0.6523685099999994</c:v>
                </c:pt>
                <c:pt idx="243">
                  <c:v>0</c:v>
                </c:pt>
                <c:pt idx="244">
                  <c:v>0.8688870240000014</c:v>
                </c:pt>
                <c:pt idx="245">
                  <c:v>0</c:v>
                </c:pt>
                <c:pt idx="246">
                  <c:v>-0.14417221999999869</c:v>
                </c:pt>
                <c:pt idx="247">
                  <c:v>0</c:v>
                </c:pt>
                <c:pt idx="248">
                  <c:v>0.2078626459999981</c:v>
                </c:pt>
                <c:pt idx="249">
                  <c:v>0</c:v>
                </c:pt>
                <c:pt idx="250">
                  <c:v>1.7370362359999987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3.0271999999999365E-2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0.64369934399999951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1.0100749799999988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1.7953726259999996</c:v>
                </c:pt>
                <c:pt idx="271">
                  <c:v>0</c:v>
                </c:pt>
                <c:pt idx="272">
                  <c:v>0.44024507199999902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2.6347200439999994</c:v>
                </c:pt>
                <c:pt idx="277">
                  <c:v>0</c:v>
                </c:pt>
                <c:pt idx="278">
                  <c:v>2.5790615479999999</c:v>
                </c:pt>
                <c:pt idx="279">
                  <c:v>0</c:v>
                </c:pt>
                <c:pt idx="280">
                  <c:v>2.2345902300000007</c:v>
                </c:pt>
                <c:pt idx="281">
                  <c:v>0</c:v>
                </c:pt>
                <c:pt idx="282">
                  <c:v>0.22302721000000075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0.59225840200000168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-7.9442242000000357E-2</c:v>
                </c:pt>
                <c:pt idx="295">
                  <c:v>0</c:v>
                </c:pt>
                <c:pt idx="296">
                  <c:v>0.36484353399999919</c:v>
                </c:pt>
                <c:pt idx="297">
                  <c:v>0</c:v>
                </c:pt>
                <c:pt idx="298">
                  <c:v>1.6331522059999997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-3.2903711999998107E-2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0.37677429000000018</c:v>
                </c:pt>
                <c:pt idx="309">
                  <c:v>0</c:v>
                </c:pt>
                <c:pt idx="310">
                  <c:v>0.28978079999999978</c:v>
                </c:pt>
                <c:pt idx="311">
                  <c:v>0</c:v>
                </c:pt>
                <c:pt idx="312">
                  <c:v>2.8622709999999073E-2</c:v>
                </c:pt>
                <c:pt idx="313">
                  <c:v>0</c:v>
                </c:pt>
                <c:pt idx="314">
                  <c:v>0.52870074600000128</c:v>
                </c:pt>
                <c:pt idx="315">
                  <c:v>0</c:v>
                </c:pt>
                <c:pt idx="316">
                  <c:v>0.81614213399999902</c:v>
                </c:pt>
                <c:pt idx="317">
                  <c:v>0</c:v>
                </c:pt>
                <c:pt idx="318">
                  <c:v>1.1533054479999976</c:v>
                </c:pt>
                <c:pt idx="319">
                  <c:v>0</c:v>
                </c:pt>
                <c:pt idx="320">
                  <c:v>1.502362930000001</c:v>
                </c:pt>
                <c:pt idx="321">
                  <c:v>0</c:v>
                </c:pt>
                <c:pt idx="322">
                  <c:v>0.57075417800000139</c:v>
                </c:pt>
                <c:pt idx="323">
                  <c:v>0</c:v>
                </c:pt>
                <c:pt idx="324">
                  <c:v>0.29241935400000046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0.58770947399999895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0.2867985900000008</c:v>
                </c:pt>
                <c:pt idx="341">
                  <c:v>0</c:v>
                </c:pt>
                <c:pt idx="342">
                  <c:v>0.65795173399999951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0.30035251799999968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7.8781444000000533E-2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0.6035795699999994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1.8603453279999997</c:v>
                </c:pt>
                <c:pt idx="367">
                  <c:v>0</c:v>
                </c:pt>
                <c:pt idx="368">
                  <c:v>0.22428914000000191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1.4445977659999998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-0.72137414000000033</c:v>
                </c:pt>
                <c:pt idx="383">
                  <c:v>0</c:v>
                </c:pt>
                <c:pt idx="384">
                  <c:v>1.5695340439999996</c:v>
                </c:pt>
                <c:pt idx="385">
                  <c:v>0</c:v>
                </c:pt>
                <c:pt idx="386">
                  <c:v>0.85914853000000169</c:v>
                </c:pt>
                <c:pt idx="387">
                  <c:v>0</c:v>
                </c:pt>
                <c:pt idx="388">
                  <c:v>-0.6266301839999997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0.45606591199999968</c:v>
                </c:pt>
                <c:pt idx="393">
                  <c:v>0</c:v>
                </c:pt>
                <c:pt idx="394">
                  <c:v>0.29831786799999949</c:v>
                </c:pt>
                <c:pt idx="395">
                  <c:v>0</c:v>
                </c:pt>
                <c:pt idx="396">
                  <c:v>1.1989592619999996</c:v>
                </c:pt>
                <c:pt idx="397">
                  <c:v>0</c:v>
                </c:pt>
                <c:pt idx="398">
                  <c:v>3.387764200000163E-2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0.13940798000000143</c:v>
                </c:pt>
                <c:pt idx="403">
                  <c:v>0</c:v>
                </c:pt>
                <c:pt idx="404">
                  <c:v>1.4182834279999981</c:v>
                </c:pt>
                <c:pt idx="405">
                  <c:v>0</c:v>
                </c:pt>
                <c:pt idx="406">
                  <c:v>0.22409665799999914</c:v>
                </c:pt>
                <c:pt idx="407">
                  <c:v>0</c:v>
                </c:pt>
                <c:pt idx="408">
                  <c:v>2.3056811740000001</c:v>
                </c:pt>
                <c:pt idx="409">
                  <c:v>0</c:v>
                </c:pt>
                <c:pt idx="410">
                  <c:v>0.97507389400000055</c:v>
                </c:pt>
                <c:pt idx="411">
                  <c:v>0</c:v>
                </c:pt>
                <c:pt idx="412">
                  <c:v>5.0056129999998686E-2</c:v>
                </c:pt>
                <c:pt idx="413">
                  <c:v>0</c:v>
                </c:pt>
                <c:pt idx="414">
                  <c:v>1.5006061999997655E-2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1.6691117920000011</c:v>
                </c:pt>
                <c:pt idx="419">
                  <c:v>0</c:v>
                </c:pt>
                <c:pt idx="420">
                  <c:v>0.36425735600000164</c:v>
                </c:pt>
                <c:pt idx="421">
                  <c:v>0</c:v>
                </c:pt>
                <c:pt idx="422">
                  <c:v>0.75604336799999883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1.7028372899999993</c:v>
                </c:pt>
                <c:pt idx="429">
                  <c:v>0</c:v>
                </c:pt>
                <c:pt idx="430">
                  <c:v>0.2313776780000012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1.316708156</c:v>
                </c:pt>
                <c:pt idx="437">
                  <c:v>0</c:v>
                </c:pt>
                <c:pt idx="438">
                  <c:v>0.37813376600000198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0.76099723199999969</c:v>
                </c:pt>
                <c:pt idx="443">
                  <c:v>0</c:v>
                </c:pt>
                <c:pt idx="444">
                  <c:v>8.6038161999999835E-2</c:v>
                </c:pt>
                <c:pt idx="445">
                  <c:v>0</c:v>
                </c:pt>
                <c:pt idx="446">
                  <c:v>0.28383011399999986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0.93629408999999841</c:v>
                </c:pt>
                <c:pt idx="451">
                  <c:v>0</c:v>
                </c:pt>
                <c:pt idx="452">
                  <c:v>-3.5618833999998857E-2</c:v>
                </c:pt>
                <c:pt idx="453">
                  <c:v>0</c:v>
                </c:pt>
                <c:pt idx="454">
                  <c:v>0.66688281399999882</c:v>
                </c:pt>
                <c:pt idx="455">
                  <c:v>0</c:v>
                </c:pt>
                <c:pt idx="456">
                  <c:v>1.1446132419999997</c:v>
                </c:pt>
                <c:pt idx="457">
                  <c:v>0</c:v>
                </c:pt>
                <c:pt idx="458">
                  <c:v>0.9220908019999996</c:v>
                </c:pt>
                <c:pt idx="459">
                  <c:v>0</c:v>
                </c:pt>
                <c:pt idx="460">
                  <c:v>-0.59352637199999947</c:v>
                </c:pt>
                <c:pt idx="46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C2-4888-BCE7-CA95938EE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73539"/>
        <c:axId val="1191955642"/>
      </c:scatterChart>
      <c:valAx>
        <c:axId val="20116735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ARC_n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1955642"/>
        <c:crosses val="autoZero"/>
        <c:crossBetween val="midCat"/>
      </c:valAx>
      <c:valAx>
        <c:axId val="1191955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ARC_r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167353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59</xdr:row>
      <xdr:rowOff>47625</xdr:rowOff>
    </xdr:from>
    <xdr:ext cx="78867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9525</xdr:rowOff>
    </xdr:from>
    <xdr:to>
      <xdr:col>5</xdr:col>
      <xdr:colOff>676275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F32DCE-B9FC-8EA8-6F18-A27F782F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7437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27</xdr:row>
      <xdr:rowOff>95250</xdr:rowOff>
    </xdr:from>
    <xdr:to>
      <xdr:col>12</xdr:col>
      <xdr:colOff>600075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105C69-6466-C613-6E96-4EFD415B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5457825"/>
          <a:ext cx="63150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80</xdr:row>
      <xdr:rowOff>104775</xdr:rowOff>
    </xdr:from>
    <xdr:to>
      <xdr:col>9</xdr:col>
      <xdr:colOff>638176</xdr:colOff>
      <xdr:row>104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40A1E0-AE24-1DFF-4E59-1B099725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5916275"/>
          <a:ext cx="10058400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58"/>
  <sheetViews>
    <sheetView tabSelected="1" topLeftCell="A34" workbookViewId="0">
      <selection activeCell="J47" sqref="J47"/>
    </sheetView>
  </sheetViews>
  <sheetFormatPr defaultColWidth="12.5703125" defaultRowHeight="15.75" customHeight="1" x14ac:dyDescent="0.2"/>
  <cols>
    <col min="1" max="1" width="20.42578125" customWidth="1"/>
    <col min="2" max="2" width="20.140625" customWidth="1"/>
    <col min="3" max="3" width="16.42578125" customWidth="1"/>
    <col min="4" max="4" width="16.85546875" customWidth="1"/>
    <col min="5" max="5" width="17.140625" customWidth="1"/>
  </cols>
  <sheetData>
    <row r="2" spans="8:8" ht="12.75" x14ac:dyDescent="0.2">
      <c r="H2" s="1"/>
    </row>
    <row r="22" spans="1:5" ht="12.75" x14ac:dyDescent="0.2">
      <c r="A22" s="14" t="s">
        <v>0</v>
      </c>
      <c r="B22" s="15"/>
      <c r="C22" s="15"/>
    </row>
    <row r="23" spans="1:5" x14ac:dyDescent="0.2">
      <c r="B23" s="3" t="s">
        <v>1</v>
      </c>
      <c r="C23" s="3" t="s">
        <v>2</v>
      </c>
      <c r="D23" s="3" t="s">
        <v>3</v>
      </c>
    </row>
    <row r="24" spans="1:5" x14ac:dyDescent="0.2">
      <c r="A24" s="3" t="s">
        <v>4</v>
      </c>
      <c r="B24" s="3">
        <f>AVERAGE('Estimates of the use of water ('!S2:S463)</f>
        <v>0.27674414191703078</v>
      </c>
      <c r="C24" s="3">
        <f>AVERAGE('Estimates of the use of water ('!T2:T463)</f>
        <v>0.15482340283977908</v>
      </c>
      <c r="D24" s="3">
        <f>AVERAGE('Estimates of the use of water ('!U2:U463)</f>
        <v>0.48449369595209568</v>
      </c>
    </row>
    <row r="25" spans="1:5" x14ac:dyDescent="0.2">
      <c r="A25" s="3" t="s">
        <v>5</v>
      </c>
      <c r="B25" s="3">
        <f>MIN('Estimates of the use of water ('!S2:S463)</f>
        <v>-1.0217886739999997</v>
      </c>
      <c r="C25" s="3">
        <f>MIN('Estimates of the use of water ('!T2:T463)</f>
        <v>-1.6200868119999996</v>
      </c>
      <c r="D25" s="3">
        <f>MIN('Estimates of the use of water ('!U2:U463)</f>
        <v>-1.2273809599999992</v>
      </c>
    </row>
    <row r="26" spans="1:5" x14ac:dyDescent="0.2">
      <c r="A26" s="3" t="s">
        <v>6</v>
      </c>
      <c r="B26" s="3">
        <f>MAX('Estimates of the use of water ('!S2:S463)</f>
        <v>2.7503264880000002</v>
      </c>
      <c r="C26" s="3">
        <f>MAX('Estimates of the use of water ('!T2:T463)</f>
        <v>2.6682118559999992</v>
      </c>
      <c r="D26" s="3">
        <f>MAX('Estimates of the use of water ('!U2:U463)</f>
        <v>2.6678826380000005</v>
      </c>
    </row>
    <row r="30" spans="1:5" ht="12.75" x14ac:dyDescent="0.2">
      <c r="A30" s="14" t="s">
        <v>7</v>
      </c>
      <c r="B30" s="15"/>
      <c r="C30" s="15"/>
    </row>
    <row r="32" spans="1:5" ht="15.75" customHeight="1" x14ac:dyDescent="0.25">
      <c r="A32" s="3"/>
      <c r="B32" s="3"/>
      <c r="C32" s="4" t="s">
        <v>8</v>
      </c>
      <c r="D32" s="4" t="s">
        <v>9</v>
      </c>
      <c r="E32" s="4" t="s">
        <v>10</v>
      </c>
    </row>
    <row r="33" spans="1:5" ht="15.75" customHeight="1" x14ac:dyDescent="0.2">
      <c r="A33" s="5" t="s">
        <v>11</v>
      </c>
      <c r="B33" s="5"/>
      <c r="C33" s="3">
        <f>COUNTIFS('Estimates of the use of water ('!Y2:Y998,"Full access")</f>
        <v>62</v>
      </c>
      <c r="D33" s="3">
        <f>COUNTIFS('Estimates of the use of water ('!Z2:Z998,"Full access")</f>
        <v>55</v>
      </c>
      <c r="E33" s="3">
        <f>COUNTIFS('Estimates of the use of water ('!AA2:AA998,"Full access")</f>
        <v>29</v>
      </c>
    </row>
    <row r="34" spans="1:5" ht="12.75" x14ac:dyDescent="0.2">
      <c r="A34" s="1"/>
      <c r="B34" s="1"/>
      <c r="C34" s="3"/>
    </row>
    <row r="35" spans="1:5" x14ac:dyDescent="0.2">
      <c r="A35" s="12" t="s">
        <v>12</v>
      </c>
      <c r="B35" s="10"/>
      <c r="C35" s="3">
        <f>COUNTIFS('Estimates of the use of water ('!S2:S998,0,'Estimates of the use of water ('!Y2:Y998,"&lt;&gt;Full access")</f>
        <v>16</v>
      </c>
      <c r="D35" s="3">
        <f>COUNTIFS('Estimates of the use of water ('!T2:T998,0,'Estimates of the use of water ('!Z2:Z998,"&lt;&gt;Full access")</f>
        <v>7</v>
      </c>
      <c r="E35" s="3">
        <f>COUNTIFS('Estimates of the use of water ('!U2:U998,0,'Estimates of the use of water ('!AA2:AA998,"&lt;&gt;Full access")</f>
        <v>5</v>
      </c>
    </row>
    <row r="36" spans="1:5" x14ac:dyDescent="0.2">
      <c r="A36" s="9" t="s">
        <v>13</v>
      </c>
      <c r="B36" s="10"/>
      <c r="C36" s="6"/>
    </row>
    <row r="37" spans="1:5" x14ac:dyDescent="0.2">
      <c r="A37" s="12" t="s">
        <v>14</v>
      </c>
      <c r="B37" s="10"/>
      <c r="C37" s="3">
        <f>COUNTIFS('Estimates of the use of water ('!S4:S998,"&lt;0",'Estimates of the use of water ('!Y4:Y998,"&lt;&gt;Full access")</f>
        <v>16</v>
      </c>
      <c r="D37" s="3">
        <f>COUNTIFS('Estimates of the use of water ('!T4:T998,"&lt;0",'Estimates of the use of water ('!Z4:Z998,"&lt;&gt;Full access")</f>
        <v>26</v>
      </c>
      <c r="E37" s="3">
        <f>COUNTIFS('Estimates of the use of water ('!U4:U998,"&lt;0",'Estimates of the use of water ('!AA4:AA998,"&lt;&gt;Full access")</f>
        <v>17</v>
      </c>
    </row>
    <row r="38" spans="1:5" x14ac:dyDescent="0.2">
      <c r="A38" s="9" t="s">
        <v>15</v>
      </c>
      <c r="B38" s="10"/>
    </row>
    <row r="39" spans="1:5" x14ac:dyDescent="0.2">
      <c r="A39" s="12" t="s">
        <v>16</v>
      </c>
      <c r="B39" s="10"/>
      <c r="C39" s="3">
        <f>COUNTIFS('Estimates of the use of water ('!S6:S998,"&gt;0",'Estimates of the use of water ('!Y6:Y998,"&lt;&gt;Full access")</f>
        <v>133</v>
      </c>
      <c r="D39" s="3">
        <f>COUNTIFS('Estimates of the use of water ('!T6:T998,"&gt;0",'Estimates of the use of water ('!Z6:Z998,"&lt;&gt;Full access")</f>
        <v>91</v>
      </c>
      <c r="E39" s="3">
        <f>COUNTIFS('Estimates of the use of water ('!U6:U998,"&gt;0",'Estimates of the use of water ('!AA6:AA998,"&lt;&gt;Full access")</f>
        <v>114</v>
      </c>
    </row>
    <row r="40" spans="1:5" x14ac:dyDescent="0.2">
      <c r="A40" s="9" t="s">
        <v>15</v>
      </c>
      <c r="B40" s="10"/>
    </row>
    <row r="45" spans="1:5" x14ac:dyDescent="0.2">
      <c r="A45" s="11" t="s">
        <v>17</v>
      </c>
      <c r="B45" s="10"/>
    </row>
    <row r="49" spans="1:5" ht="12.75" x14ac:dyDescent="0.2">
      <c r="A49" s="13" t="s">
        <v>18</v>
      </c>
      <c r="B49" s="13" t="s">
        <v>19</v>
      </c>
      <c r="C49" s="13" t="s">
        <v>20</v>
      </c>
      <c r="D49" s="13" t="s">
        <v>21</v>
      </c>
      <c r="E49" s="13" t="s">
        <v>22</v>
      </c>
    </row>
    <row r="50" spans="1:5" x14ac:dyDescent="0.2">
      <c r="A50" s="3" t="s">
        <v>23</v>
      </c>
      <c r="B50" s="3">
        <v>231</v>
      </c>
      <c r="C50" s="3" t="e">
        <v>#DIV/0!</v>
      </c>
      <c r="D50" s="3" t="e">
        <v>#DIV/0!</v>
      </c>
      <c r="E50" s="3" t="e">
        <v>#DIV/0!</v>
      </c>
    </row>
    <row r="51" spans="1:5" x14ac:dyDescent="0.2">
      <c r="A51" s="3" t="s">
        <v>24</v>
      </c>
      <c r="B51" s="3">
        <v>40</v>
      </c>
      <c r="C51" s="3">
        <v>0.27843490218750017</v>
      </c>
      <c r="D51" s="3">
        <v>0.23295792118518513</v>
      </c>
      <c r="E51" s="3">
        <v>0.50779480174999969</v>
      </c>
    </row>
    <row r="52" spans="1:5" x14ac:dyDescent="0.2">
      <c r="A52" s="3" t="s">
        <v>25</v>
      </c>
      <c r="B52" s="3">
        <v>64</v>
      </c>
      <c r="C52" s="3">
        <v>0.11168578069841299</v>
      </c>
      <c r="D52" s="3">
        <v>4.6995216415094437E-2</v>
      </c>
      <c r="E52" s="3">
        <v>0.2244097083265307</v>
      </c>
    </row>
    <row r="53" spans="1:5" x14ac:dyDescent="0.2">
      <c r="A53" s="3" t="s">
        <v>26</v>
      </c>
      <c r="B53" s="3">
        <v>48</v>
      </c>
      <c r="C53" s="3">
        <v>0.14442485348936188</v>
      </c>
      <c r="D53" s="3">
        <v>7.1521594482758646E-2</v>
      </c>
      <c r="E53" s="3">
        <v>0.68031449695652146</v>
      </c>
    </row>
    <row r="54" spans="1:5" x14ac:dyDescent="0.2">
      <c r="A54" s="3" t="s">
        <v>27</v>
      </c>
      <c r="B54" s="3">
        <v>10</v>
      </c>
      <c r="C54" s="3">
        <v>0.34556302339999972</v>
      </c>
      <c r="D54" s="3">
        <v>0.12397804499999905</v>
      </c>
      <c r="E54" s="3">
        <v>0.7369872289999998</v>
      </c>
    </row>
    <row r="55" spans="1:5" x14ac:dyDescent="0.2">
      <c r="A55" s="3" t="s">
        <v>28</v>
      </c>
      <c r="B55" s="3">
        <v>5</v>
      </c>
      <c r="C55" s="3">
        <v>1.7158395600000063E-2</v>
      </c>
      <c r="D55" s="3">
        <v>2.0331735000006291E-3</v>
      </c>
      <c r="E55" s="3">
        <v>0.1423313100000011</v>
      </c>
    </row>
    <row r="56" spans="1:5" x14ac:dyDescent="0.2">
      <c r="A56" s="3" t="s">
        <v>29</v>
      </c>
      <c r="B56" s="3">
        <v>11</v>
      </c>
      <c r="C56" s="3">
        <v>0.48023040018181767</v>
      </c>
      <c r="D56" s="3">
        <v>0.26548867309090962</v>
      </c>
      <c r="E56" s="3">
        <v>0.55914462672727272</v>
      </c>
    </row>
    <row r="57" spans="1:5" x14ac:dyDescent="0.2">
      <c r="A57" s="3" t="s">
        <v>30</v>
      </c>
      <c r="B57" s="3">
        <v>53</v>
      </c>
      <c r="C57" s="3">
        <v>0.55828082074528296</v>
      </c>
      <c r="D57" s="3">
        <v>0.27036667089795918</v>
      </c>
      <c r="E57" s="3">
        <v>0.60421592220408171</v>
      </c>
    </row>
    <row r="58" spans="1:5" x14ac:dyDescent="0.2">
      <c r="A58" s="3" t="s">
        <v>31</v>
      </c>
      <c r="B58" s="3">
        <v>462</v>
      </c>
      <c r="C58" s="3">
        <v>0.27674414191703078</v>
      </c>
      <c r="D58" s="3">
        <v>0.15482340283977908</v>
      </c>
      <c r="E58" s="3">
        <v>0.48449369595209568</v>
      </c>
    </row>
  </sheetData>
  <mergeCells count="9">
    <mergeCell ref="A40:B40"/>
    <mergeCell ref="A45:B45"/>
    <mergeCell ref="A22:C22"/>
    <mergeCell ref="A30:C30"/>
    <mergeCell ref="A35:B35"/>
    <mergeCell ref="A36:B36"/>
    <mergeCell ref="A37:B37"/>
    <mergeCell ref="A38:B38"/>
    <mergeCell ref="A39:B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3"/>
  <sheetViews>
    <sheetView workbookViewId="0"/>
  </sheetViews>
  <sheetFormatPr defaultColWidth="12.5703125" defaultRowHeight="15.75" customHeight="1" x14ac:dyDescent="0.2"/>
  <cols>
    <col min="2" max="2" width="22.140625" customWidth="1"/>
  </cols>
  <sheetData>
    <row r="1" spans="1:2" x14ac:dyDescent="0.2">
      <c r="A1" s="3" t="s">
        <v>32</v>
      </c>
      <c r="B1" s="3" t="s">
        <v>33</v>
      </c>
    </row>
    <row r="2" spans="1:2" x14ac:dyDescent="0.2">
      <c r="A2" s="3" t="s">
        <v>34</v>
      </c>
      <c r="B2" s="3" t="s">
        <v>29</v>
      </c>
    </row>
    <row r="3" spans="1:2" x14ac:dyDescent="0.2">
      <c r="A3" s="3" t="s">
        <v>35</v>
      </c>
      <c r="B3" s="3" t="s">
        <v>25</v>
      </c>
    </row>
    <row r="4" spans="1:2" x14ac:dyDescent="0.2">
      <c r="A4" s="3" t="s">
        <v>36</v>
      </c>
      <c r="B4" s="3" t="s">
        <v>27</v>
      </c>
    </row>
    <row r="5" spans="1:2" x14ac:dyDescent="0.2">
      <c r="A5" s="3" t="s">
        <v>37</v>
      </c>
      <c r="B5" s="3" t="s">
        <v>24</v>
      </c>
    </row>
    <row r="6" spans="1:2" x14ac:dyDescent="0.2">
      <c r="A6" s="3" t="s">
        <v>38</v>
      </c>
      <c r="B6" s="3" t="s">
        <v>25</v>
      </c>
    </row>
    <row r="7" spans="1:2" x14ac:dyDescent="0.2">
      <c r="A7" s="3" t="s">
        <v>39</v>
      </c>
      <c r="B7" s="3" t="s">
        <v>30</v>
      </c>
    </row>
    <row r="8" spans="1:2" x14ac:dyDescent="0.2">
      <c r="A8" s="3" t="s">
        <v>40</v>
      </c>
      <c r="B8" s="3" t="s">
        <v>26</v>
      </c>
    </row>
    <row r="9" spans="1:2" x14ac:dyDescent="0.2">
      <c r="A9" s="3" t="s">
        <v>41</v>
      </c>
      <c r="B9" s="3" t="s">
        <v>26</v>
      </c>
    </row>
    <row r="10" spans="1:2" x14ac:dyDescent="0.2">
      <c r="A10" s="3" t="s">
        <v>42</v>
      </c>
      <c r="B10" s="3" t="s">
        <v>26</v>
      </c>
    </row>
    <row r="11" spans="1:2" x14ac:dyDescent="0.2">
      <c r="A11" s="3" t="s">
        <v>43</v>
      </c>
      <c r="B11" s="3" t="s">
        <v>25</v>
      </c>
    </row>
    <row r="12" spans="1:2" x14ac:dyDescent="0.2">
      <c r="A12" s="3" t="s">
        <v>44</v>
      </c>
      <c r="B12" s="3" t="s">
        <v>26</v>
      </c>
    </row>
    <row r="13" spans="1:2" x14ac:dyDescent="0.2">
      <c r="A13" s="3" t="s">
        <v>45</v>
      </c>
      <c r="B13" s="3" t="s">
        <v>24</v>
      </c>
    </row>
    <row r="14" spans="1:2" x14ac:dyDescent="0.2">
      <c r="A14" s="3" t="s">
        <v>46</v>
      </c>
      <c r="B14" s="3" t="s">
        <v>25</v>
      </c>
    </row>
    <row r="15" spans="1:2" x14ac:dyDescent="0.2">
      <c r="A15" s="3" t="s">
        <v>47</v>
      </c>
      <c r="B15" s="3" t="s">
        <v>25</v>
      </c>
    </row>
    <row r="16" spans="1:2" x14ac:dyDescent="0.2">
      <c r="A16" s="3" t="s">
        <v>48</v>
      </c>
      <c r="B16" s="3" t="s">
        <v>26</v>
      </c>
    </row>
    <row r="17" spans="1:2" x14ac:dyDescent="0.2">
      <c r="A17" s="3" t="s">
        <v>49</v>
      </c>
      <c r="B17" s="3" t="s">
        <v>25</v>
      </c>
    </row>
    <row r="18" spans="1:2" x14ac:dyDescent="0.2">
      <c r="A18" s="3" t="s">
        <v>50</v>
      </c>
      <c r="B18" s="3" t="s">
        <v>29</v>
      </c>
    </row>
    <row r="19" spans="1:2" x14ac:dyDescent="0.2">
      <c r="A19" s="3" t="s">
        <v>51</v>
      </c>
      <c r="B19" s="3" t="s">
        <v>26</v>
      </c>
    </row>
    <row r="20" spans="1:2" x14ac:dyDescent="0.2">
      <c r="A20" s="3" t="s">
        <v>52</v>
      </c>
      <c r="B20" s="3" t="s">
        <v>25</v>
      </c>
    </row>
    <row r="21" spans="1:2" x14ac:dyDescent="0.2">
      <c r="A21" s="3" t="s">
        <v>53</v>
      </c>
      <c r="B21" s="3" t="s">
        <v>25</v>
      </c>
    </row>
    <row r="22" spans="1:2" x14ac:dyDescent="0.2">
      <c r="A22" s="3" t="s">
        <v>54</v>
      </c>
      <c r="B22" s="3" t="s">
        <v>26</v>
      </c>
    </row>
    <row r="23" spans="1:2" x14ac:dyDescent="0.2">
      <c r="A23" s="3" t="s">
        <v>55</v>
      </c>
      <c r="B23" s="3" t="s">
        <v>30</v>
      </c>
    </row>
    <row r="24" spans="1:2" x14ac:dyDescent="0.2">
      <c r="A24" s="3" t="s">
        <v>56</v>
      </c>
      <c r="B24" s="3" t="s">
        <v>28</v>
      </c>
    </row>
    <row r="25" spans="1:2" x14ac:dyDescent="0.2">
      <c r="A25" s="3" t="s">
        <v>57</v>
      </c>
      <c r="B25" s="3" t="s">
        <v>29</v>
      </c>
    </row>
    <row r="26" spans="1:2" x14ac:dyDescent="0.2">
      <c r="A26" s="3" t="s">
        <v>58</v>
      </c>
      <c r="B26" s="3" t="s">
        <v>26</v>
      </c>
    </row>
    <row r="27" spans="1:2" x14ac:dyDescent="0.2">
      <c r="A27" s="3" t="s">
        <v>59</v>
      </c>
      <c r="B27" s="3" t="s">
        <v>25</v>
      </c>
    </row>
    <row r="28" spans="1:2" x14ac:dyDescent="0.2">
      <c r="A28" s="3" t="s">
        <v>60</v>
      </c>
      <c r="B28" s="3" t="s">
        <v>30</v>
      </c>
    </row>
    <row r="29" spans="1:2" x14ac:dyDescent="0.2">
      <c r="A29" s="3" t="s">
        <v>61</v>
      </c>
      <c r="B29" s="3" t="s">
        <v>26</v>
      </c>
    </row>
    <row r="30" spans="1:2" x14ac:dyDescent="0.2">
      <c r="A30" s="3" t="s">
        <v>62</v>
      </c>
      <c r="B30" s="3" t="s">
        <v>26</v>
      </c>
    </row>
    <row r="31" spans="1:2" x14ac:dyDescent="0.2">
      <c r="A31" s="3" t="s">
        <v>63</v>
      </c>
      <c r="B31" s="3" t="s">
        <v>24</v>
      </c>
    </row>
    <row r="32" spans="1:2" x14ac:dyDescent="0.2">
      <c r="A32" s="3" t="s">
        <v>64</v>
      </c>
      <c r="B32" s="3" t="s">
        <v>25</v>
      </c>
    </row>
    <row r="33" spans="1:2" x14ac:dyDescent="0.2">
      <c r="A33" s="3" t="s">
        <v>65</v>
      </c>
      <c r="B33" s="3" t="s">
        <v>30</v>
      </c>
    </row>
    <row r="34" spans="1:2" x14ac:dyDescent="0.2">
      <c r="A34" s="3" t="s">
        <v>66</v>
      </c>
      <c r="B34" s="3" t="s">
        <v>30</v>
      </c>
    </row>
    <row r="35" spans="1:2" x14ac:dyDescent="0.2">
      <c r="A35" s="3" t="s">
        <v>67</v>
      </c>
      <c r="B35" s="3" t="s">
        <v>30</v>
      </c>
    </row>
    <row r="36" spans="1:2" x14ac:dyDescent="0.2">
      <c r="A36" s="3" t="s">
        <v>68</v>
      </c>
      <c r="B36" s="3" t="s">
        <v>24</v>
      </c>
    </row>
    <row r="37" spans="1:2" x14ac:dyDescent="0.2">
      <c r="A37" s="3" t="s">
        <v>69</v>
      </c>
      <c r="B37" s="3" t="s">
        <v>30</v>
      </c>
    </row>
    <row r="38" spans="1:2" x14ac:dyDescent="0.2">
      <c r="A38" s="3" t="s">
        <v>70</v>
      </c>
      <c r="B38" s="3" t="s">
        <v>28</v>
      </c>
    </row>
    <row r="39" spans="1:2" x14ac:dyDescent="0.2">
      <c r="A39" s="3" t="s">
        <v>71</v>
      </c>
      <c r="B39" s="3" t="s">
        <v>26</v>
      </c>
    </row>
    <row r="40" spans="1:2" x14ac:dyDescent="0.2">
      <c r="A40" s="3" t="s">
        <v>72</v>
      </c>
      <c r="B40" s="3" t="s">
        <v>30</v>
      </c>
    </row>
    <row r="41" spans="1:2" x14ac:dyDescent="0.2">
      <c r="A41" s="3" t="s">
        <v>73</v>
      </c>
      <c r="B41" s="3" t="s">
        <v>30</v>
      </c>
    </row>
    <row r="42" spans="1:2" x14ac:dyDescent="0.2">
      <c r="A42" s="3" t="s">
        <v>74</v>
      </c>
      <c r="B42" s="3" t="s">
        <v>25</v>
      </c>
    </row>
    <row r="43" spans="1:2" x14ac:dyDescent="0.2">
      <c r="A43" s="3" t="s">
        <v>75</v>
      </c>
      <c r="B43" s="3" t="s">
        <v>26</v>
      </c>
    </row>
    <row r="44" spans="1:2" x14ac:dyDescent="0.2">
      <c r="A44" s="3" t="s">
        <v>76</v>
      </c>
      <c r="B44" s="3" t="s">
        <v>24</v>
      </c>
    </row>
    <row r="45" spans="1:2" x14ac:dyDescent="0.2">
      <c r="A45" s="3" t="s">
        <v>77</v>
      </c>
      <c r="B45" s="3" t="s">
        <v>24</v>
      </c>
    </row>
    <row r="46" spans="1:2" x14ac:dyDescent="0.2">
      <c r="A46" s="3" t="s">
        <v>78</v>
      </c>
      <c r="B46" s="3" t="s">
        <v>24</v>
      </c>
    </row>
    <row r="47" spans="1:2" x14ac:dyDescent="0.2">
      <c r="A47" s="3" t="s">
        <v>79</v>
      </c>
      <c r="B47" s="3" t="s">
        <v>26</v>
      </c>
    </row>
    <row r="48" spans="1:2" x14ac:dyDescent="0.2">
      <c r="A48" s="3" t="s">
        <v>80</v>
      </c>
      <c r="B48" s="3" t="s">
        <v>30</v>
      </c>
    </row>
    <row r="49" spans="1:2" x14ac:dyDescent="0.2">
      <c r="A49" s="3" t="s">
        <v>81</v>
      </c>
      <c r="B49" s="3" t="s">
        <v>30</v>
      </c>
    </row>
    <row r="50" spans="1:2" x14ac:dyDescent="0.2">
      <c r="A50" s="3" t="s">
        <v>82</v>
      </c>
      <c r="B50" s="3" t="s">
        <v>24</v>
      </c>
    </row>
    <row r="51" spans="1:2" x14ac:dyDescent="0.2">
      <c r="A51" s="3" t="s">
        <v>83</v>
      </c>
      <c r="B51" s="3" t="s">
        <v>26</v>
      </c>
    </row>
    <row r="52" spans="1:2" x14ac:dyDescent="0.2">
      <c r="A52" s="3" t="s">
        <v>84</v>
      </c>
      <c r="B52" s="3" t="s">
        <v>30</v>
      </c>
    </row>
    <row r="53" spans="1:2" x14ac:dyDescent="0.2">
      <c r="A53" s="3" t="s">
        <v>85</v>
      </c>
      <c r="B53" s="3" t="s">
        <v>25</v>
      </c>
    </row>
    <row r="54" spans="1:2" x14ac:dyDescent="0.2">
      <c r="A54" s="3" t="s">
        <v>86</v>
      </c>
      <c r="B54" s="3" t="s">
        <v>26</v>
      </c>
    </row>
    <row r="55" spans="1:2" x14ac:dyDescent="0.2">
      <c r="A55" s="3" t="s">
        <v>87</v>
      </c>
      <c r="B55" s="3" t="s">
        <v>26</v>
      </c>
    </row>
    <row r="56" spans="1:2" x14ac:dyDescent="0.2">
      <c r="A56" s="3" t="s">
        <v>88</v>
      </c>
      <c r="B56" s="3" t="s">
        <v>25</v>
      </c>
    </row>
    <row r="57" spans="1:2" x14ac:dyDescent="0.2">
      <c r="A57" s="3" t="s">
        <v>89</v>
      </c>
      <c r="B57" s="3" t="s">
        <v>25</v>
      </c>
    </row>
    <row r="58" spans="1:2" x14ac:dyDescent="0.2">
      <c r="A58" s="3" t="s">
        <v>90</v>
      </c>
      <c r="B58" s="3" t="s">
        <v>24</v>
      </c>
    </row>
    <row r="59" spans="1:2" x14ac:dyDescent="0.2">
      <c r="A59" s="3" t="s">
        <v>91</v>
      </c>
      <c r="B59" s="3" t="s">
        <v>30</v>
      </c>
    </row>
    <row r="60" spans="1:2" x14ac:dyDescent="0.2">
      <c r="A60" s="3" t="s">
        <v>92</v>
      </c>
      <c r="B60" s="3" t="s">
        <v>25</v>
      </c>
    </row>
    <row r="61" spans="1:2" x14ac:dyDescent="0.2">
      <c r="A61" s="3" t="s">
        <v>93</v>
      </c>
      <c r="B61" s="3" t="s">
        <v>30</v>
      </c>
    </row>
    <row r="62" spans="1:2" x14ac:dyDescent="0.2">
      <c r="A62" s="3" t="s">
        <v>94</v>
      </c>
      <c r="B62" s="3" t="s">
        <v>26</v>
      </c>
    </row>
    <row r="63" spans="1:2" x14ac:dyDescent="0.2">
      <c r="A63" s="3" t="s">
        <v>95</v>
      </c>
      <c r="B63" s="3" t="s">
        <v>26</v>
      </c>
    </row>
    <row r="64" spans="1:2" x14ac:dyDescent="0.2">
      <c r="A64" s="3" t="s">
        <v>96</v>
      </c>
      <c r="B64" s="3" t="s">
        <v>26</v>
      </c>
    </row>
    <row r="65" spans="1:2" x14ac:dyDescent="0.2">
      <c r="A65" s="3" t="s">
        <v>97</v>
      </c>
      <c r="B65" s="3" t="s">
        <v>27</v>
      </c>
    </row>
    <row r="66" spans="1:2" x14ac:dyDescent="0.2">
      <c r="A66" s="3" t="s">
        <v>98</v>
      </c>
      <c r="B66" s="3" t="s">
        <v>26</v>
      </c>
    </row>
    <row r="67" spans="1:2" x14ac:dyDescent="0.2">
      <c r="A67" s="3" t="s">
        <v>99</v>
      </c>
      <c r="B67" s="3" t="s">
        <v>30</v>
      </c>
    </row>
    <row r="68" spans="1:2" x14ac:dyDescent="0.2">
      <c r="A68" s="3" t="s">
        <v>100</v>
      </c>
      <c r="B68" s="3" t="s">
        <v>30</v>
      </c>
    </row>
    <row r="69" spans="1:2" x14ac:dyDescent="0.2">
      <c r="A69" s="3" t="s">
        <v>101</v>
      </c>
      <c r="B69" s="3" t="s">
        <v>25</v>
      </c>
    </row>
    <row r="70" spans="1:2" x14ac:dyDescent="0.2">
      <c r="A70" s="3" t="s">
        <v>102</v>
      </c>
      <c r="B70" s="3" t="s">
        <v>30</v>
      </c>
    </row>
    <row r="71" spans="1:2" x14ac:dyDescent="0.2">
      <c r="A71" s="3" t="s">
        <v>103</v>
      </c>
      <c r="B71" s="3" t="s">
        <v>30</v>
      </c>
    </row>
    <row r="72" spans="1:2" x14ac:dyDescent="0.2">
      <c r="A72" s="3" t="s">
        <v>104</v>
      </c>
      <c r="B72" s="3" t="s">
        <v>25</v>
      </c>
    </row>
    <row r="73" spans="1:2" x14ac:dyDescent="0.2">
      <c r="A73" s="3" t="s">
        <v>105</v>
      </c>
      <c r="B73" s="3" t="s">
        <v>26</v>
      </c>
    </row>
    <row r="74" spans="1:2" x14ac:dyDescent="0.2">
      <c r="A74" s="3" t="s">
        <v>106</v>
      </c>
      <c r="B74" s="3" t="s">
        <v>24</v>
      </c>
    </row>
    <row r="75" spans="1:2" x14ac:dyDescent="0.2">
      <c r="A75" s="3" t="s">
        <v>107</v>
      </c>
      <c r="B75" s="3" t="s">
        <v>25</v>
      </c>
    </row>
    <row r="76" spans="1:2" x14ac:dyDescent="0.2">
      <c r="A76" s="3" t="s">
        <v>108</v>
      </c>
      <c r="B76" s="3" t="s">
        <v>25</v>
      </c>
    </row>
    <row r="77" spans="1:2" x14ac:dyDescent="0.2">
      <c r="A77" s="3" t="s">
        <v>109</v>
      </c>
      <c r="B77" s="3" t="s">
        <v>26</v>
      </c>
    </row>
    <row r="78" spans="1:2" x14ac:dyDescent="0.2">
      <c r="A78" s="3" t="s">
        <v>110</v>
      </c>
      <c r="B78" s="3" t="s">
        <v>24</v>
      </c>
    </row>
    <row r="79" spans="1:2" x14ac:dyDescent="0.2">
      <c r="A79" s="3" t="s">
        <v>111</v>
      </c>
      <c r="B79" s="3" t="s">
        <v>30</v>
      </c>
    </row>
    <row r="80" spans="1:2" x14ac:dyDescent="0.2">
      <c r="A80" s="3" t="s">
        <v>112</v>
      </c>
      <c r="B80" s="3" t="s">
        <v>30</v>
      </c>
    </row>
    <row r="81" spans="1:2" x14ac:dyDescent="0.2">
      <c r="A81" s="3" t="s">
        <v>113</v>
      </c>
      <c r="B81" s="3" t="s">
        <v>25</v>
      </c>
    </row>
    <row r="82" spans="1:2" x14ac:dyDescent="0.2">
      <c r="A82" s="3" t="s">
        <v>114</v>
      </c>
      <c r="B82" s="3" t="s">
        <v>25</v>
      </c>
    </row>
    <row r="83" spans="1:2" x14ac:dyDescent="0.2">
      <c r="A83" s="3" t="s">
        <v>115</v>
      </c>
      <c r="B83" s="3" t="s">
        <v>30</v>
      </c>
    </row>
    <row r="84" spans="1:2" x14ac:dyDescent="0.2">
      <c r="A84" s="3" t="s">
        <v>116</v>
      </c>
      <c r="B84" s="3" t="s">
        <v>25</v>
      </c>
    </row>
    <row r="85" spans="1:2" x14ac:dyDescent="0.2">
      <c r="A85" s="3" t="s">
        <v>117</v>
      </c>
      <c r="B85" s="3" t="s">
        <v>25</v>
      </c>
    </row>
    <row r="86" spans="1:2" x14ac:dyDescent="0.2">
      <c r="A86" s="3" t="s">
        <v>118</v>
      </c>
      <c r="B86" s="3" t="s">
        <v>28</v>
      </c>
    </row>
    <row r="87" spans="1:2" x14ac:dyDescent="0.2">
      <c r="A87" s="3" t="s">
        <v>119</v>
      </c>
      <c r="B87" s="3" t="s">
        <v>26</v>
      </c>
    </row>
    <row r="88" spans="1:2" x14ac:dyDescent="0.2">
      <c r="A88" s="3" t="s">
        <v>120</v>
      </c>
      <c r="B88" s="3" t="s">
        <v>26</v>
      </c>
    </row>
    <row r="89" spans="1:2" x14ac:dyDescent="0.2">
      <c r="A89" s="3" t="s">
        <v>121</v>
      </c>
      <c r="B89" s="3" t="s">
        <v>24</v>
      </c>
    </row>
    <row r="90" spans="1:2" x14ac:dyDescent="0.2">
      <c r="A90" s="3" t="s">
        <v>122</v>
      </c>
      <c r="B90" s="3" t="s">
        <v>26</v>
      </c>
    </row>
    <row r="91" spans="1:2" x14ac:dyDescent="0.2">
      <c r="A91" s="3" t="s">
        <v>123</v>
      </c>
      <c r="B91" s="3" t="s">
        <v>30</v>
      </c>
    </row>
    <row r="92" spans="1:2" x14ac:dyDescent="0.2">
      <c r="A92" s="3" t="s">
        <v>124</v>
      </c>
      <c r="B92" s="3" t="s">
        <v>30</v>
      </c>
    </row>
    <row r="93" spans="1:2" x14ac:dyDescent="0.2">
      <c r="A93" s="3" t="s">
        <v>125</v>
      </c>
      <c r="B93" s="3" t="s">
        <v>26</v>
      </c>
    </row>
    <row r="94" spans="1:2" x14ac:dyDescent="0.2">
      <c r="A94" s="3" t="s">
        <v>126</v>
      </c>
      <c r="B94" s="3" t="s">
        <v>30</v>
      </c>
    </row>
    <row r="95" spans="1:2" x14ac:dyDescent="0.2">
      <c r="A95" s="3" t="s">
        <v>127</v>
      </c>
      <c r="B95" s="3" t="s">
        <v>26</v>
      </c>
    </row>
    <row r="96" spans="1:2" x14ac:dyDescent="0.2">
      <c r="A96" s="3" t="s">
        <v>128</v>
      </c>
      <c r="B96" s="3" t="s">
        <v>25</v>
      </c>
    </row>
    <row r="97" spans="1:2" x14ac:dyDescent="0.2">
      <c r="A97" s="3" t="s">
        <v>129</v>
      </c>
      <c r="B97" s="3" t="s">
        <v>25</v>
      </c>
    </row>
    <row r="98" spans="1:2" x14ac:dyDescent="0.2">
      <c r="A98" s="3" t="s">
        <v>130</v>
      </c>
      <c r="B98" s="3" t="s">
        <v>29</v>
      </c>
    </row>
    <row r="99" spans="1:2" x14ac:dyDescent="0.2">
      <c r="A99" s="3" t="s">
        <v>131</v>
      </c>
      <c r="B99" s="3" t="s">
        <v>24</v>
      </c>
    </row>
    <row r="100" spans="1:2" x14ac:dyDescent="0.2">
      <c r="A100" s="3" t="s">
        <v>132</v>
      </c>
      <c r="B100" s="3" t="s">
        <v>29</v>
      </c>
    </row>
    <row r="101" spans="1:2" x14ac:dyDescent="0.2">
      <c r="A101" s="3" t="s">
        <v>133</v>
      </c>
      <c r="B101" s="3" t="s">
        <v>27</v>
      </c>
    </row>
    <row r="102" spans="1:2" x14ac:dyDescent="0.2">
      <c r="A102" s="3" t="s">
        <v>134</v>
      </c>
      <c r="B102" s="3" t="s">
        <v>25</v>
      </c>
    </row>
    <row r="103" spans="1:2" x14ac:dyDescent="0.2">
      <c r="A103" s="3" t="s">
        <v>135</v>
      </c>
      <c r="B103" s="3" t="s">
        <v>25</v>
      </c>
    </row>
    <row r="104" spans="1:2" x14ac:dyDescent="0.2">
      <c r="A104" s="3" t="s">
        <v>136</v>
      </c>
      <c r="B104" s="3" t="s">
        <v>25</v>
      </c>
    </row>
    <row r="105" spans="1:2" x14ac:dyDescent="0.2">
      <c r="A105" s="3" t="s">
        <v>137</v>
      </c>
      <c r="B105" s="3" t="s">
        <v>25</v>
      </c>
    </row>
    <row r="106" spans="1:2" x14ac:dyDescent="0.2">
      <c r="A106" s="3" t="s">
        <v>138</v>
      </c>
      <c r="B106" s="3" t="s">
        <v>26</v>
      </c>
    </row>
    <row r="107" spans="1:2" x14ac:dyDescent="0.2">
      <c r="A107" s="3" t="s">
        <v>139</v>
      </c>
      <c r="B107" s="3" t="s">
        <v>24</v>
      </c>
    </row>
    <row r="108" spans="1:2" x14ac:dyDescent="0.2">
      <c r="A108" s="3" t="s">
        <v>140</v>
      </c>
      <c r="B108" s="3" t="s">
        <v>27</v>
      </c>
    </row>
    <row r="109" spans="1:2" x14ac:dyDescent="0.2">
      <c r="A109" s="3" t="s">
        <v>141</v>
      </c>
      <c r="B109" s="3" t="s">
        <v>25</v>
      </c>
    </row>
    <row r="110" spans="1:2" x14ac:dyDescent="0.2">
      <c r="A110" s="3" t="s">
        <v>142</v>
      </c>
      <c r="B110" s="3" t="s">
        <v>30</v>
      </c>
    </row>
    <row r="111" spans="1:2" x14ac:dyDescent="0.2">
      <c r="A111" s="3" t="s">
        <v>143</v>
      </c>
      <c r="B111" s="3" t="s">
        <v>24</v>
      </c>
    </row>
    <row r="112" spans="1:2" x14ac:dyDescent="0.2">
      <c r="A112" s="3" t="s">
        <v>144</v>
      </c>
      <c r="B112" s="3" t="s">
        <v>27</v>
      </c>
    </row>
    <row r="113" spans="1:2" x14ac:dyDescent="0.2">
      <c r="A113" s="3" t="s">
        <v>145</v>
      </c>
      <c r="B113" s="3" t="s">
        <v>25</v>
      </c>
    </row>
    <row r="114" spans="1:2" x14ac:dyDescent="0.2">
      <c r="A114" s="3" t="s">
        <v>146</v>
      </c>
      <c r="B114" s="3" t="s">
        <v>24</v>
      </c>
    </row>
    <row r="115" spans="1:2" x14ac:dyDescent="0.2">
      <c r="A115" s="3" t="s">
        <v>147</v>
      </c>
      <c r="B115" s="3" t="s">
        <v>25</v>
      </c>
    </row>
    <row r="116" spans="1:2" x14ac:dyDescent="0.2">
      <c r="A116" s="3" t="s">
        <v>148</v>
      </c>
      <c r="B116" s="3" t="s">
        <v>27</v>
      </c>
    </row>
    <row r="117" spans="1:2" x14ac:dyDescent="0.2">
      <c r="A117" s="3" t="s">
        <v>149</v>
      </c>
      <c r="B117" s="3" t="s">
        <v>30</v>
      </c>
    </row>
    <row r="118" spans="1:2" x14ac:dyDescent="0.2">
      <c r="A118" s="3" t="s">
        <v>150</v>
      </c>
      <c r="B118" s="3" t="s">
        <v>30</v>
      </c>
    </row>
    <row r="119" spans="1:2" x14ac:dyDescent="0.2">
      <c r="A119" s="3" t="s">
        <v>151</v>
      </c>
      <c r="B119" s="3" t="s">
        <v>30</v>
      </c>
    </row>
    <row r="120" spans="1:2" x14ac:dyDescent="0.2">
      <c r="A120" s="3" t="s">
        <v>152</v>
      </c>
      <c r="B120" s="3" t="s">
        <v>25</v>
      </c>
    </row>
    <row r="121" spans="1:2" x14ac:dyDescent="0.2">
      <c r="A121" s="3" t="s">
        <v>153</v>
      </c>
      <c r="B121" s="3" t="s">
        <v>25</v>
      </c>
    </row>
    <row r="122" spans="1:2" x14ac:dyDescent="0.2">
      <c r="A122" s="3" t="s">
        <v>154</v>
      </c>
      <c r="B122" s="3" t="s">
        <v>25</v>
      </c>
    </row>
    <row r="123" spans="1:2" x14ac:dyDescent="0.2">
      <c r="A123" s="3" t="s">
        <v>155</v>
      </c>
      <c r="B123" s="3" t="s">
        <v>30</v>
      </c>
    </row>
    <row r="124" spans="1:2" x14ac:dyDescent="0.2">
      <c r="A124" s="3" t="s">
        <v>156</v>
      </c>
      <c r="B124" s="3" t="s">
        <v>30</v>
      </c>
    </row>
    <row r="125" spans="1:2" x14ac:dyDescent="0.2">
      <c r="A125" s="3" t="s">
        <v>157</v>
      </c>
      <c r="B125" s="3" t="s">
        <v>29</v>
      </c>
    </row>
    <row r="126" spans="1:2" x14ac:dyDescent="0.2">
      <c r="A126" s="3" t="s">
        <v>158</v>
      </c>
      <c r="B126" s="3" t="s">
        <v>29</v>
      </c>
    </row>
    <row r="127" spans="1:2" x14ac:dyDescent="0.2">
      <c r="A127" s="3" t="s">
        <v>159</v>
      </c>
      <c r="B127" s="3" t="s">
        <v>30</v>
      </c>
    </row>
    <row r="128" spans="1:2" x14ac:dyDescent="0.2">
      <c r="A128" s="3" t="s">
        <v>160</v>
      </c>
      <c r="B128" s="3" t="s">
        <v>25</v>
      </c>
    </row>
    <row r="129" spans="1:2" x14ac:dyDescent="0.2">
      <c r="A129" s="3" t="s">
        <v>161</v>
      </c>
      <c r="B129" s="3" t="s">
        <v>24</v>
      </c>
    </row>
    <row r="130" spans="1:2" x14ac:dyDescent="0.2">
      <c r="A130" s="3" t="s">
        <v>162</v>
      </c>
      <c r="B130" s="3" t="s">
        <v>26</v>
      </c>
    </row>
    <row r="131" spans="1:2" x14ac:dyDescent="0.2">
      <c r="A131" s="3" t="s">
        <v>163</v>
      </c>
      <c r="B131" s="3" t="s">
        <v>30</v>
      </c>
    </row>
    <row r="132" spans="1:2" x14ac:dyDescent="0.2">
      <c r="A132" s="3" t="s">
        <v>164</v>
      </c>
      <c r="B132" s="3" t="s">
        <v>30</v>
      </c>
    </row>
    <row r="133" spans="1:2" x14ac:dyDescent="0.2">
      <c r="A133" s="3" t="s">
        <v>165</v>
      </c>
      <c r="B133" s="3" t="s">
        <v>30</v>
      </c>
    </row>
    <row r="134" spans="1:2" x14ac:dyDescent="0.2">
      <c r="A134" s="3" t="s">
        <v>166</v>
      </c>
      <c r="B134" s="3" t="s">
        <v>26</v>
      </c>
    </row>
    <row r="135" spans="1:2" x14ac:dyDescent="0.2">
      <c r="A135" s="3" t="s">
        <v>167</v>
      </c>
      <c r="B135" s="3" t="s">
        <v>24</v>
      </c>
    </row>
    <row r="136" spans="1:2" x14ac:dyDescent="0.2">
      <c r="A136" s="3" t="s">
        <v>168</v>
      </c>
      <c r="B136" s="3" t="s">
        <v>25</v>
      </c>
    </row>
    <row r="137" spans="1:2" x14ac:dyDescent="0.2">
      <c r="A137" s="3" t="s">
        <v>169</v>
      </c>
      <c r="B137" s="3" t="s">
        <v>24</v>
      </c>
    </row>
    <row r="138" spans="1:2" x14ac:dyDescent="0.2">
      <c r="A138" s="3" t="s">
        <v>170</v>
      </c>
      <c r="B138" s="3" t="s">
        <v>25</v>
      </c>
    </row>
    <row r="139" spans="1:2" x14ac:dyDescent="0.2">
      <c r="A139" s="3" t="s">
        <v>171</v>
      </c>
      <c r="B139" s="3" t="s">
        <v>26</v>
      </c>
    </row>
    <row r="140" spans="1:2" x14ac:dyDescent="0.2">
      <c r="A140" s="3" t="s">
        <v>172</v>
      </c>
      <c r="B140" s="3" t="s">
        <v>27</v>
      </c>
    </row>
    <row r="141" spans="1:2" x14ac:dyDescent="0.2">
      <c r="A141" s="3" t="s">
        <v>173</v>
      </c>
      <c r="B141" s="3" t="s">
        <v>30</v>
      </c>
    </row>
    <row r="142" spans="1:2" x14ac:dyDescent="0.2">
      <c r="A142" s="3" t="s">
        <v>174</v>
      </c>
      <c r="B142" s="3" t="s">
        <v>24</v>
      </c>
    </row>
    <row r="143" spans="1:2" x14ac:dyDescent="0.2">
      <c r="A143" s="3" t="s">
        <v>175</v>
      </c>
      <c r="B143" s="3" t="s">
        <v>30</v>
      </c>
    </row>
    <row r="144" spans="1:2" x14ac:dyDescent="0.2">
      <c r="A144" s="3" t="s">
        <v>176</v>
      </c>
      <c r="B144" s="3" t="s">
        <v>24</v>
      </c>
    </row>
    <row r="145" spans="1:2" x14ac:dyDescent="0.2">
      <c r="A145" s="3" t="s">
        <v>177</v>
      </c>
      <c r="B145" s="3" t="s">
        <v>29</v>
      </c>
    </row>
    <row r="146" spans="1:2" x14ac:dyDescent="0.2">
      <c r="A146" s="3" t="s">
        <v>178</v>
      </c>
      <c r="B146" s="3" t="s">
        <v>25</v>
      </c>
    </row>
    <row r="147" spans="1:2" x14ac:dyDescent="0.2">
      <c r="A147" s="3" t="s">
        <v>179</v>
      </c>
      <c r="B147" s="3" t="s">
        <v>24</v>
      </c>
    </row>
    <row r="148" spans="1:2" x14ac:dyDescent="0.2">
      <c r="A148" s="3" t="s">
        <v>180</v>
      </c>
      <c r="B148" s="3" t="s">
        <v>24</v>
      </c>
    </row>
    <row r="149" spans="1:2" x14ac:dyDescent="0.2">
      <c r="A149" s="3" t="s">
        <v>181</v>
      </c>
      <c r="B149" s="3" t="s">
        <v>26</v>
      </c>
    </row>
    <row r="150" spans="1:2" x14ac:dyDescent="0.2">
      <c r="A150" s="3" t="s">
        <v>182</v>
      </c>
      <c r="B150" s="3" t="s">
        <v>30</v>
      </c>
    </row>
    <row r="151" spans="1:2" x14ac:dyDescent="0.2">
      <c r="A151" s="3" t="s">
        <v>183</v>
      </c>
      <c r="B151" s="3" t="s">
        <v>30</v>
      </c>
    </row>
    <row r="152" spans="1:2" x14ac:dyDescent="0.2">
      <c r="A152" s="3" t="s">
        <v>184</v>
      </c>
      <c r="B152" s="3" t="s">
        <v>24</v>
      </c>
    </row>
    <row r="153" spans="1:2" x14ac:dyDescent="0.2">
      <c r="A153" s="3" t="s">
        <v>185</v>
      </c>
      <c r="B153" s="3" t="s">
        <v>25</v>
      </c>
    </row>
    <row r="154" spans="1:2" x14ac:dyDescent="0.2">
      <c r="A154" s="3" t="s">
        <v>186</v>
      </c>
      <c r="B154" s="3" t="s">
        <v>24</v>
      </c>
    </row>
    <row r="155" spans="1:2" x14ac:dyDescent="0.2">
      <c r="A155" s="3" t="s">
        <v>187</v>
      </c>
      <c r="B155" s="3" t="s">
        <v>25</v>
      </c>
    </row>
    <row r="156" spans="1:2" x14ac:dyDescent="0.2">
      <c r="A156" s="3" t="s">
        <v>188</v>
      </c>
      <c r="B156" s="3" t="s">
        <v>27</v>
      </c>
    </row>
    <row r="157" spans="1:2" x14ac:dyDescent="0.2">
      <c r="A157" s="3" t="s">
        <v>189</v>
      </c>
      <c r="B157" s="3" t="s">
        <v>29</v>
      </c>
    </row>
    <row r="158" spans="1:2" x14ac:dyDescent="0.2">
      <c r="A158" s="3" t="s">
        <v>190</v>
      </c>
      <c r="B158" s="3" t="s">
        <v>24</v>
      </c>
    </row>
    <row r="159" spans="1:2" x14ac:dyDescent="0.2">
      <c r="A159" s="3" t="s">
        <v>191</v>
      </c>
      <c r="B159" s="3" t="s">
        <v>26</v>
      </c>
    </row>
    <row r="160" spans="1:2" x14ac:dyDescent="0.2">
      <c r="A160" s="3" t="s">
        <v>192</v>
      </c>
      <c r="B160" s="3" t="s">
        <v>24</v>
      </c>
    </row>
    <row r="161" spans="1:2" x14ac:dyDescent="0.2">
      <c r="A161" s="3" t="s">
        <v>193</v>
      </c>
      <c r="B161" s="3" t="s">
        <v>26</v>
      </c>
    </row>
    <row r="162" spans="1:2" x14ac:dyDescent="0.2">
      <c r="A162" s="3" t="s">
        <v>194</v>
      </c>
      <c r="B162" s="3" t="s">
        <v>26</v>
      </c>
    </row>
    <row r="163" spans="1:2" x14ac:dyDescent="0.2">
      <c r="A163" s="3" t="s">
        <v>195</v>
      </c>
      <c r="B163" s="3" t="s">
        <v>29</v>
      </c>
    </row>
    <row r="164" spans="1:2" x14ac:dyDescent="0.2">
      <c r="A164" s="3" t="s">
        <v>196</v>
      </c>
      <c r="B164" s="3" t="s">
        <v>25</v>
      </c>
    </row>
    <row r="165" spans="1:2" x14ac:dyDescent="0.2">
      <c r="A165" s="3" t="s">
        <v>197</v>
      </c>
      <c r="B165" s="3" t="s">
        <v>25</v>
      </c>
    </row>
    <row r="166" spans="1:2" x14ac:dyDescent="0.2">
      <c r="A166" s="3" t="s">
        <v>198</v>
      </c>
      <c r="B166" s="3" t="s">
        <v>26</v>
      </c>
    </row>
    <row r="167" spans="1:2" x14ac:dyDescent="0.2">
      <c r="A167" s="3" t="s">
        <v>199</v>
      </c>
      <c r="B167" s="3" t="s">
        <v>25</v>
      </c>
    </row>
    <row r="168" spans="1:2" x14ac:dyDescent="0.2">
      <c r="A168" s="3" t="s">
        <v>200</v>
      </c>
      <c r="B168" s="3" t="s">
        <v>24</v>
      </c>
    </row>
    <row r="169" spans="1:2" x14ac:dyDescent="0.2">
      <c r="A169" s="3" t="s">
        <v>201</v>
      </c>
      <c r="B169" s="3" t="s">
        <v>25</v>
      </c>
    </row>
    <row r="170" spans="1:2" x14ac:dyDescent="0.2">
      <c r="A170" s="3" t="s">
        <v>202</v>
      </c>
      <c r="B170" s="3" t="s">
        <v>30</v>
      </c>
    </row>
    <row r="171" spans="1:2" x14ac:dyDescent="0.2">
      <c r="A171" s="3" t="s">
        <v>203</v>
      </c>
      <c r="B171" s="3" t="s">
        <v>25</v>
      </c>
    </row>
    <row r="172" spans="1:2" x14ac:dyDescent="0.2">
      <c r="A172" s="3" t="s">
        <v>204</v>
      </c>
      <c r="B172" s="3" t="s">
        <v>25</v>
      </c>
    </row>
    <row r="173" spans="1:2" x14ac:dyDescent="0.2">
      <c r="A173" s="3" t="s">
        <v>205</v>
      </c>
      <c r="B173" s="3" t="s">
        <v>30</v>
      </c>
    </row>
    <row r="174" spans="1:2" x14ac:dyDescent="0.2">
      <c r="A174" s="3" t="s">
        <v>206</v>
      </c>
      <c r="B174" s="3" t="s">
        <v>26</v>
      </c>
    </row>
    <row r="175" spans="1:2" x14ac:dyDescent="0.2">
      <c r="A175" s="3" t="s">
        <v>207</v>
      </c>
      <c r="B175" s="3" t="s">
        <v>30</v>
      </c>
    </row>
    <row r="176" spans="1:2" x14ac:dyDescent="0.2">
      <c r="A176" s="3" t="s">
        <v>208</v>
      </c>
      <c r="B176" s="3" t="s">
        <v>26</v>
      </c>
    </row>
    <row r="177" spans="1:2" x14ac:dyDescent="0.2">
      <c r="A177" s="3" t="s">
        <v>209</v>
      </c>
      <c r="B177" s="3" t="s">
        <v>26</v>
      </c>
    </row>
    <row r="178" spans="1:2" x14ac:dyDescent="0.2">
      <c r="A178" s="3" t="s">
        <v>210</v>
      </c>
      <c r="B178" s="3" t="s">
        <v>26</v>
      </c>
    </row>
    <row r="179" spans="1:2" x14ac:dyDescent="0.2">
      <c r="A179" s="3" t="s">
        <v>211</v>
      </c>
      <c r="B179" s="3" t="s">
        <v>28</v>
      </c>
    </row>
    <row r="180" spans="1:2" x14ac:dyDescent="0.2">
      <c r="A180" s="3" t="s">
        <v>212</v>
      </c>
      <c r="B180" s="3" t="s">
        <v>26</v>
      </c>
    </row>
    <row r="181" spans="1:2" x14ac:dyDescent="0.2">
      <c r="A181" s="3" t="s">
        <v>213</v>
      </c>
      <c r="B181" s="3" t="s">
        <v>24</v>
      </c>
    </row>
    <row r="182" spans="1:2" x14ac:dyDescent="0.2">
      <c r="A182" s="3" t="s">
        <v>214</v>
      </c>
      <c r="B182" s="3" t="s">
        <v>25</v>
      </c>
    </row>
    <row r="183" spans="1:2" x14ac:dyDescent="0.2">
      <c r="A183" s="3" t="s">
        <v>215</v>
      </c>
      <c r="B183" s="3" t="s">
        <v>30</v>
      </c>
    </row>
    <row r="184" spans="1:2" x14ac:dyDescent="0.2">
      <c r="A184" s="3" t="s">
        <v>216</v>
      </c>
      <c r="B184" s="3" t="s">
        <v>25</v>
      </c>
    </row>
    <row r="185" spans="1:2" x14ac:dyDescent="0.2">
      <c r="A185" s="3" t="s">
        <v>217</v>
      </c>
      <c r="B185" s="3" t="s">
        <v>30</v>
      </c>
    </row>
    <row r="186" spans="1:2" x14ac:dyDescent="0.2">
      <c r="A186" s="3" t="s">
        <v>218</v>
      </c>
      <c r="B186" s="3" t="s">
        <v>25</v>
      </c>
    </row>
    <row r="187" spans="1:2" x14ac:dyDescent="0.2">
      <c r="A187" s="3" t="s">
        <v>219</v>
      </c>
      <c r="B187" s="3" t="s">
        <v>24</v>
      </c>
    </row>
    <row r="188" spans="1:2" x14ac:dyDescent="0.2">
      <c r="A188" s="3" t="s">
        <v>220</v>
      </c>
      <c r="B188" s="3" t="s">
        <v>30</v>
      </c>
    </row>
    <row r="189" spans="1:2" x14ac:dyDescent="0.2">
      <c r="A189" s="3" t="s">
        <v>221</v>
      </c>
      <c r="B189" s="3" t="s">
        <v>24</v>
      </c>
    </row>
    <row r="190" spans="1:2" x14ac:dyDescent="0.2">
      <c r="A190" s="3" t="s">
        <v>222</v>
      </c>
      <c r="B190" s="3" t="s">
        <v>26</v>
      </c>
    </row>
    <row r="191" spans="1:2" x14ac:dyDescent="0.2">
      <c r="A191" s="3" t="s">
        <v>223</v>
      </c>
      <c r="B191" s="3" t="s">
        <v>25</v>
      </c>
    </row>
    <row r="192" spans="1:2" x14ac:dyDescent="0.2">
      <c r="A192" s="3" t="s">
        <v>224</v>
      </c>
      <c r="B192" s="3" t="s">
        <v>25</v>
      </c>
    </row>
    <row r="193" spans="1:2" x14ac:dyDescent="0.2">
      <c r="A193" s="3" t="s">
        <v>225</v>
      </c>
      <c r="B193" s="3" t="s">
        <v>24</v>
      </c>
    </row>
    <row r="194" spans="1:2" x14ac:dyDescent="0.2">
      <c r="A194" s="3" t="s">
        <v>226</v>
      </c>
      <c r="B194" s="3" t="s">
        <v>30</v>
      </c>
    </row>
    <row r="195" spans="1:2" x14ac:dyDescent="0.2">
      <c r="A195" s="3" t="s">
        <v>227</v>
      </c>
      <c r="B195" s="3" t="s">
        <v>30</v>
      </c>
    </row>
    <row r="196" spans="1:2" x14ac:dyDescent="0.2">
      <c r="A196" s="3" t="s">
        <v>228</v>
      </c>
      <c r="B196" s="3" t="s">
        <v>30</v>
      </c>
    </row>
    <row r="197" spans="1:2" x14ac:dyDescent="0.2">
      <c r="A197" s="3" t="s">
        <v>229</v>
      </c>
      <c r="B197" s="3" t="s">
        <v>25</v>
      </c>
    </row>
    <row r="198" spans="1:2" x14ac:dyDescent="0.2">
      <c r="A198" s="3" t="s">
        <v>230</v>
      </c>
      <c r="B198" s="3" t="s">
        <v>29</v>
      </c>
    </row>
    <row r="199" spans="1:2" x14ac:dyDescent="0.2">
      <c r="A199" s="3" t="s">
        <v>231</v>
      </c>
      <c r="B199" s="3" t="s">
        <v>27</v>
      </c>
    </row>
    <row r="200" spans="1:2" x14ac:dyDescent="0.2">
      <c r="A200" s="3" t="s">
        <v>232</v>
      </c>
      <c r="B200" s="3" t="s">
        <v>26</v>
      </c>
    </row>
    <row r="201" spans="1:2" x14ac:dyDescent="0.2">
      <c r="A201" s="3" t="s">
        <v>233</v>
      </c>
      <c r="B201" s="3" t="s">
        <v>25</v>
      </c>
    </row>
    <row r="202" spans="1:2" x14ac:dyDescent="0.2">
      <c r="A202" s="3" t="s">
        <v>234</v>
      </c>
      <c r="B202" s="3" t="s">
        <v>25</v>
      </c>
    </row>
    <row r="203" spans="1:2" x14ac:dyDescent="0.2">
      <c r="A203" s="3" t="s">
        <v>235</v>
      </c>
      <c r="B203" s="3" t="s">
        <v>27</v>
      </c>
    </row>
    <row r="204" spans="1:2" x14ac:dyDescent="0.2">
      <c r="A204" s="3" t="s">
        <v>236</v>
      </c>
      <c r="B204" s="3" t="s">
        <v>25</v>
      </c>
    </row>
    <row r="205" spans="1:2" x14ac:dyDescent="0.2">
      <c r="A205" s="3" t="s">
        <v>237</v>
      </c>
      <c r="B205" s="3" t="s">
        <v>24</v>
      </c>
    </row>
    <row r="206" spans="1:2" x14ac:dyDescent="0.2">
      <c r="A206" s="3" t="s">
        <v>238</v>
      </c>
      <c r="B206" s="3" t="s">
        <v>24</v>
      </c>
    </row>
    <row r="207" spans="1:2" x14ac:dyDescent="0.2">
      <c r="A207" s="3" t="s">
        <v>239</v>
      </c>
      <c r="B207" s="3" t="s">
        <v>30</v>
      </c>
    </row>
    <row r="208" spans="1:2" x14ac:dyDescent="0.2">
      <c r="A208" s="3" t="s">
        <v>240</v>
      </c>
      <c r="B208" s="3" t="s">
        <v>24</v>
      </c>
    </row>
    <row r="209" spans="1:2" x14ac:dyDescent="0.2">
      <c r="A209" s="3" t="s">
        <v>241</v>
      </c>
      <c r="B209" s="3" t="s">
        <v>24</v>
      </c>
    </row>
    <row r="210" spans="1:2" x14ac:dyDescent="0.2">
      <c r="A210" s="3" t="s">
        <v>242</v>
      </c>
      <c r="B210" s="3" t="s">
        <v>26</v>
      </c>
    </row>
    <row r="211" spans="1:2" x14ac:dyDescent="0.2">
      <c r="A211" s="3" t="s">
        <v>243</v>
      </c>
      <c r="B211" s="3" t="s">
        <v>30</v>
      </c>
    </row>
    <row r="212" spans="1:2" x14ac:dyDescent="0.2">
      <c r="A212" s="3" t="s">
        <v>244</v>
      </c>
      <c r="B212" s="3" t="s">
        <v>25</v>
      </c>
    </row>
    <row r="213" spans="1:2" x14ac:dyDescent="0.2">
      <c r="A213" s="3" t="s">
        <v>245</v>
      </c>
      <c r="B213" s="3" t="s">
        <v>25</v>
      </c>
    </row>
    <row r="214" spans="1:2" x14ac:dyDescent="0.2">
      <c r="A214" s="3" t="s">
        <v>246</v>
      </c>
      <c r="B214" s="3" t="s">
        <v>26</v>
      </c>
    </row>
    <row r="215" spans="1:2" x14ac:dyDescent="0.2">
      <c r="A215" s="3" t="s">
        <v>247</v>
      </c>
      <c r="B215" s="3" t="s">
        <v>24</v>
      </c>
    </row>
    <row r="216" spans="1:2" x14ac:dyDescent="0.2">
      <c r="A216" s="3" t="s">
        <v>248</v>
      </c>
      <c r="B216" s="3" t="s">
        <v>30</v>
      </c>
    </row>
    <row r="217" spans="1:2" x14ac:dyDescent="0.2">
      <c r="A217" s="3" t="s">
        <v>249</v>
      </c>
      <c r="B217" s="3" t="s">
        <v>25</v>
      </c>
    </row>
    <row r="218" spans="1:2" x14ac:dyDescent="0.2">
      <c r="A218" s="3" t="s">
        <v>250</v>
      </c>
      <c r="B218" s="3" t="s">
        <v>25</v>
      </c>
    </row>
    <row r="219" spans="1:2" x14ac:dyDescent="0.2">
      <c r="A219" s="3" t="s">
        <v>251</v>
      </c>
      <c r="B219" s="3" t="s">
        <v>25</v>
      </c>
    </row>
    <row r="220" spans="1:2" x14ac:dyDescent="0.2">
      <c r="A220" s="3" t="s">
        <v>252</v>
      </c>
      <c r="B220" s="3" t="s">
        <v>30</v>
      </c>
    </row>
    <row r="221" spans="1:2" x14ac:dyDescent="0.2">
      <c r="A221" s="3" t="s">
        <v>253</v>
      </c>
      <c r="B221" s="3" t="s">
        <v>28</v>
      </c>
    </row>
    <row r="222" spans="1:2" x14ac:dyDescent="0.2">
      <c r="A222" s="3" t="s">
        <v>254</v>
      </c>
      <c r="B222" s="3" t="s">
        <v>28</v>
      </c>
    </row>
    <row r="223" spans="1:2" x14ac:dyDescent="0.2">
      <c r="A223" s="3" t="s">
        <v>255</v>
      </c>
      <c r="B223" s="3" t="s">
        <v>26</v>
      </c>
    </row>
    <row r="224" spans="1:2" x14ac:dyDescent="0.2">
      <c r="A224" s="3" t="s">
        <v>256</v>
      </c>
      <c r="B224" s="3" t="s">
        <v>26</v>
      </c>
    </row>
    <row r="225" spans="1:2" x14ac:dyDescent="0.2">
      <c r="A225" s="3" t="s">
        <v>257</v>
      </c>
      <c r="B225" s="3" t="s">
        <v>25</v>
      </c>
    </row>
    <row r="226" spans="1:2" x14ac:dyDescent="0.2">
      <c r="A226" s="3" t="s">
        <v>258</v>
      </c>
      <c r="B226" s="3" t="s">
        <v>24</v>
      </c>
    </row>
    <row r="227" spans="1:2" x14ac:dyDescent="0.2">
      <c r="A227" s="3" t="s">
        <v>259</v>
      </c>
      <c r="B227" s="3" t="s">
        <v>26</v>
      </c>
    </row>
    <row r="228" spans="1:2" x14ac:dyDescent="0.2">
      <c r="A228" s="3" t="s">
        <v>260</v>
      </c>
      <c r="B228" s="3" t="s">
        <v>24</v>
      </c>
    </row>
    <row r="229" spans="1:2" x14ac:dyDescent="0.2">
      <c r="A229" s="3" t="s">
        <v>261</v>
      </c>
      <c r="B229" s="3" t="s">
        <v>24</v>
      </c>
    </row>
    <row r="230" spans="1:2" x14ac:dyDescent="0.2">
      <c r="A230" s="3" t="s">
        <v>262</v>
      </c>
      <c r="B230" s="3" t="s">
        <v>25</v>
      </c>
    </row>
    <row r="231" spans="1:2" x14ac:dyDescent="0.2">
      <c r="A231" s="3" t="s">
        <v>263</v>
      </c>
      <c r="B231" s="3" t="s">
        <v>25</v>
      </c>
    </row>
    <row r="232" spans="1:2" x14ac:dyDescent="0.2">
      <c r="A232" s="3" t="s">
        <v>264</v>
      </c>
      <c r="B232" s="3" t="s">
        <v>30</v>
      </c>
    </row>
    <row r="233" spans="1:2" x14ac:dyDescent="0.2">
      <c r="A233" s="3" t="s">
        <v>265</v>
      </c>
      <c r="B23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2" max="22" width="16.42578125" customWidth="1"/>
    <col min="23" max="23" width="17" customWidth="1"/>
    <col min="24" max="24" width="15.7109375" customWidth="1"/>
    <col min="28" max="28" width="20.7109375" customWidth="1"/>
    <col min="29" max="29" width="21.85546875" customWidth="1"/>
  </cols>
  <sheetData>
    <row r="1" spans="1:30" x14ac:dyDescent="0.2">
      <c r="A1" s="3" t="s">
        <v>32</v>
      </c>
      <c r="B1" s="3" t="s">
        <v>266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  <c r="O1" s="3" t="s">
        <v>279</v>
      </c>
      <c r="P1" s="3" t="s">
        <v>280</v>
      </c>
      <c r="Q1" s="2" t="s">
        <v>281</v>
      </c>
      <c r="R1" s="2"/>
      <c r="S1" s="2" t="s">
        <v>1</v>
      </c>
      <c r="T1" s="2" t="s">
        <v>2</v>
      </c>
      <c r="U1" s="2" t="s">
        <v>3</v>
      </c>
      <c r="V1" s="2" t="s">
        <v>282</v>
      </c>
      <c r="W1" s="2" t="s">
        <v>283</v>
      </c>
      <c r="X1" s="2" t="s">
        <v>284</v>
      </c>
      <c r="Y1" s="2" t="s">
        <v>285</v>
      </c>
      <c r="Z1" s="2" t="s">
        <v>286</v>
      </c>
      <c r="AA1" s="2" t="s">
        <v>287</v>
      </c>
      <c r="AB1" s="2" t="s">
        <v>288</v>
      </c>
      <c r="AC1" s="2" t="s">
        <v>18</v>
      </c>
      <c r="AD1" s="2"/>
    </row>
    <row r="2" spans="1:30" x14ac:dyDescent="0.2">
      <c r="A2" s="3" t="s">
        <v>34</v>
      </c>
      <c r="B2" s="3">
        <v>2015</v>
      </c>
      <c r="C2" s="3">
        <v>34413.601560000003</v>
      </c>
      <c r="D2" s="3">
        <v>24.802999499999999</v>
      </c>
      <c r="E2" s="3">
        <v>61.339780810000001</v>
      </c>
      <c r="F2" s="3">
        <v>3.5111995139999999</v>
      </c>
      <c r="G2" s="3">
        <v>22.168783829999999</v>
      </c>
      <c r="H2" s="3">
        <v>12.98023585</v>
      </c>
      <c r="I2" s="3">
        <v>52.988502019999999</v>
      </c>
      <c r="J2" s="3">
        <v>3.8611366170000001</v>
      </c>
      <c r="K2" s="3">
        <v>26.553267569999999</v>
      </c>
      <c r="L2" s="3">
        <v>16.597093789999999</v>
      </c>
      <c r="M2" s="3">
        <v>86.658940720000004</v>
      </c>
      <c r="N2" s="3">
        <v>2.450270561</v>
      </c>
      <c r="O2" s="3">
        <v>8.8760357320000001</v>
      </c>
      <c r="P2" s="3">
        <v>2.0147529870000001</v>
      </c>
      <c r="Q2" s="2">
        <f t="array" ref="Q2:Q998">IF(A2:A998=A3:A998,B3:B998-B2:B998,"")</f>
        <v>5</v>
      </c>
      <c r="R2" s="7">
        <f>ROUND(AVERAGE(Q2:Q463),2)</f>
        <v>4.8</v>
      </c>
      <c r="S2" s="2">
        <f t="array" ref="S2">IF(A3=A2,(E3-E2)/(B3-B2),"")</f>
        <v>2.7503264880000002</v>
      </c>
      <c r="T2" s="2">
        <f t="array" ref="T2">IF(A3=A2,(M3-M2)/(B3-B2),"")</f>
        <v>2.6682118559999992</v>
      </c>
      <c r="U2" s="2">
        <f t="array" ref="U2">IF(A3=A2,(I3-I2)/(B3-B2),"")</f>
        <v>2.6678826380000005</v>
      </c>
      <c r="V2" s="2">
        <f t="shared" ref="V2:V18" si="0">ROUND(E2:E463,0)</f>
        <v>61</v>
      </c>
      <c r="W2" s="2">
        <f t="shared" ref="W2:W7" si="1">ROUND($M$2:$M$463,0)</f>
        <v>87</v>
      </c>
      <c r="X2" s="2">
        <f t="shared" ref="X2:X7" si="2">ROUND(I2:I463,0)</f>
        <v>53</v>
      </c>
      <c r="Y2" s="2" t="str">
        <f t="shared" ref="Y2:Y256" si="3">IF(AND(A3=A2,V2=100,V3=100),"Full access","")</f>
        <v/>
      </c>
      <c r="Z2" s="2" t="str">
        <f t="shared" ref="Z2:Z256" si="4">IF(AND(A3=A2,W2=100,W3=100),"Full access","")</f>
        <v/>
      </c>
      <c r="AA2" s="2" t="str">
        <f t="shared" ref="AA2:AA256" si="5">IF(AND(A3=A2,X2=100,X3=100),"Full access","")</f>
        <v/>
      </c>
      <c r="AB2" s="2">
        <f t="shared" ref="AB2:AB7" si="6">IF((A3=A2),(T2-U2),)</f>
        <v>3.2921799999874324E-4</v>
      </c>
      <c r="AC2" s="2" t="str">
        <f>IF(A2&lt;&gt;A1,LOOKUP(A2:A998,REGIONS!A:A,REGIONS!B:B),"")</f>
        <v>South Asia</v>
      </c>
      <c r="AD2" s="2"/>
    </row>
    <row r="3" spans="1:30" x14ac:dyDescent="0.2">
      <c r="A3" s="3" t="s">
        <v>34</v>
      </c>
      <c r="B3" s="3">
        <v>2020</v>
      </c>
      <c r="C3" s="3">
        <v>38928.339840000001</v>
      </c>
      <c r="D3" s="3">
        <v>26.025999070000001</v>
      </c>
      <c r="E3" s="3">
        <v>75.091413250000002</v>
      </c>
      <c r="F3" s="3">
        <v>1.447541688</v>
      </c>
      <c r="G3" s="3">
        <v>14.56026288</v>
      </c>
      <c r="H3" s="3">
        <v>8.9007821739999997</v>
      </c>
      <c r="I3" s="3">
        <v>66.32791521</v>
      </c>
      <c r="J3" s="3">
        <v>1.9568248509999999</v>
      </c>
      <c r="K3" s="3">
        <v>19.68294895</v>
      </c>
      <c r="L3" s="3">
        <v>12.03231098</v>
      </c>
      <c r="M3" s="3">
        <v>100</v>
      </c>
      <c r="N3" s="3">
        <v>0</v>
      </c>
      <c r="O3" s="3">
        <v>0</v>
      </c>
      <c r="P3" s="3">
        <v>0</v>
      </c>
      <c r="Q3" s="2" t="str">
        <v/>
      </c>
      <c r="R3" s="7">
        <f>COUNT(O2:O463)</f>
        <v>362</v>
      </c>
      <c r="S3" s="2" t="str">
        <f t="array" ref="S3">IF(A4=A3,(E4-E3)/(B4-B3),"")</f>
        <v/>
      </c>
      <c r="T3" s="2" t="str">
        <f t="array" ref="T3">IF(A4=A3,(M4-M3)/(B4-B3),"")</f>
        <v/>
      </c>
      <c r="U3" s="2" t="str">
        <f t="array" ref="U3">IF(A4=A3,(I4-I3)/(B4-B3),"")</f>
        <v/>
      </c>
      <c r="V3" s="2">
        <f t="shared" si="0"/>
        <v>75</v>
      </c>
      <c r="W3" s="2">
        <f t="shared" si="1"/>
        <v>100</v>
      </c>
      <c r="X3" s="2">
        <f t="shared" si="2"/>
        <v>66</v>
      </c>
      <c r="Y3" s="2" t="str">
        <f t="shared" si="3"/>
        <v/>
      </c>
      <c r="Z3" s="2" t="str">
        <f t="shared" si="4"/>
        <v/>
      </c>
      <c r="AA3" s="2" t="str">
        <f t="shared" si="5"/>
        <v/>
      </c>
      <c r="AB3" s="2">
        <f t="shared" si="6"/>
        <v>0</v>
      </c>
      <c r="AC3" s="2" t="str">
        <f>IF(A3&lt;&gt;A2,LOOKUP(A3:A998,REGIONS!A:A,REGIONS!B:B),"")</f>
        <v/>
      </c>
      <c r="AD3" s="2"/>
    </row>
    <row r="4" spans="1:30" x14ac:dyDescent="0.2">
      <c r="A4" s="3" t="s">
        <v>35</v>
      </c>
      <c r="B4" s="3">
        <v>2015</v>
      </c>
      <c r="C4" s="3">
        <v>2890.5239259999998</v>
      </c>
      <c r="D4" s="3">
        <v>57.433998109999997</v>
      </c>
      <c r="E4" s="3">
        <v>93.394325339999995</v>
      </c>
      <c r="F4" s="3">
        <v>3.626383658</v>
      </c>
      <c r="G4" s="3">
        <v>2.9792910039999998</v>
      </c>
      <c r="H4" s="3">
        <v>0</v>
      </c>
      <c r="I4" s="3">
        <v>90.627274610000001</v>
      </c>
      <c r="J4" s="3">
        <v>5.2631726480000003</v>
      </c>
      <c r="K4" s="3">
        <v>4.1095527440000001</v>
      </c>
      <c r="L4" s="3">
        <v>0</v>
      </c>
      <c r="M4" s="3">
        <v>95.445066960000005</v>
      </c>
      <c r="N4" s="3">
        <v>2.4133118200000001</v>
      </c>
      <c r="O4" s="3">
        <v>2.1416212159999999</v>
      </c>
      <c r="P4" s="3">
        <v>0</v>
      </c>
      <c r="Q4" s="2">
        <v>5</v>
      </c>
      <c r="R4" s="7">
        <f>SUM(O2:O463)</f>
        <v>773.15884826511194</v>
      </c>
      <c r="S4" s="2">
        <f t="array" ref="S4">IF(A5=A4,(E5-E4)/(B5-B4),"")</f>
        <v>0.33474269800000228</v>
      </c>
      <c r="T4" s="2">
        <f t="array" ref="T4">IF(A5=A4,(M5-M4)/(B5-B4),"")</f>
        <v>4.3748431999998158E-2</v>
      </c>
      <c r="U4" s="2">
        <f t="array" ref="U4">IF(A5=A4,(I5-I4)/(B5-B4),"")</f>
        <v>0.69281669000000079</v>
      </c>
      <c r="V4" s="2">
        <f t="shared" si="0"/>
        <v>93</v>
      </c>
      <c r="W4" s="2">
        <f t="shared" si="1"/>
        <v>95</v>
      </c>
      <c r="X4" s="2">
        <f t="shared" si="2"/>
        <v>91</v>
      </c>
      <c r="Y4" s="2" t="str">
        <f t="shared" si="3"/>
        <v/>
      </c>
      <c r="Z4" s="2" t="str">
        <f t="shared" si="4"/>
        <v/>
      </c>
      <c r="AA4" s="2" t="str">
        <f t="shared" si="5"/>
        <v/>
      </c>
      <c r="AB4" s="2">
        <f t="shared" si="6"/>
        <v>-0.64906825800000267</v>
      </c>
      <c r="AC4" s="2" t="str">
        <f>IF(A4&lt;&gt;A3,LOOKUP(A4:A998,REGIONS!A:A,REGIONS!B:B),"")</f>
        <v>Europe &amp; Central Asia</v>
      </c>
      <c r="AD4" s="2"/>
    </row>
    <row r="5" spans="1:30" x14ac:dyDescent="0.2">
      <c r="A5" s="3" t="s">
        <v>35</v>
      </c>
      <c r="B5" s="3">
        <v>2020</v>
      </c>
      <c r="C5" s="3">
        <v>2877.8000489999999</v>
      </c>
      <c r="D5" s="3">
        <v>62.111999509999997</v>
      </c>
      <c r="E5" s="3">
        <v>95.068038830000006</v>
      </c>
      <c r="F5" s="3">
        <v>1.8846560919999999</v>
      </c>
      <c r="G5" s="3">
        <v>3.0473050810000002</v>
      </c>
      <c r="H5" s="3">
        <v>0</v>
      </c>
      <c r="I5" s="3">
        <v>94.091358060000005</v>
      </c>
      <c r="J5" s="3">
        <v>2.3052649550000002</v>
      </c>
      <c r="K5" s="3">
        <v>3.6033769859999998</v>
      </c>
      <c r="L5" s="3">
        <v>0</v>
      </c>
      <c r="M5" s="3">
        <v>95.663809119999996</v>
      </c>
      <c r="N5" s="3">
        <v>1.62808683</v>
      </c>
      <c r="O5" s="3">
        <v>2.7081040540000001</v>
      </c>
      <c r="P5" s="3">
        <v>0</v>
      </c>
      <c r="Q5" s="2" t="str">
        <v/>
      </c>
      <c r="R5" s="7">
        <f>MIN(Q2:Q264)</f>
        <v>1</v>
      </c>
      <c r="S5" s="2" t="str">
        <f t="array" ref="S5">IF(A6=A5,(E6-E5)/(B6-B5),"")</f>
        <v/>
      </c>
      <c r="T5" s="2" t="str">
        <f t="array" ref="T5">IF(A6=A5,(M6-M5)/(B6-B5),"")</f>
        <v/>
      </c>
      <c r="U5" s="2" t="str">
        <f t="array" ref="U5">IF(A6=A5,(I6-I5)/(B6-B5),"")</f>
        <v/>
      </c>
      <c r="V5" s="2">
        <f t="shared" si="0"/>
        <v>95</v>
      </c>
      <c r="W5" s="2">
        <f t="shared" si="1"/>
        <v>96</v>
      </c>
      <c r="X5" s="2">
        <f t="shared" si="2"/>
        <v>94</v>
      </c>
      <c r="Y5" s="2" t="str">
        <f t="shared" si="3"/>
        <v/>
      </c>
      <c r="Z5" s="2" t="str">
        <f t="shared" si="4"/>
        <v/>
      </c>
      <c r="AA5" s="2" t="str">
        <f t="shared" si="5"/>
        <v/>
      </c>
      <c r="AB5" s="2">
        <f t="shared" si="6"/>
        <v>0</v>
      </c>
      <c r="AC5" s="2" t="str">
        <f>IF(A5&lt;&gt;A4,LOOKUP(A5:A998,REGIONS!A:A,REGIONS!B:B),"")</f>
        <v/>
      </c>
      <c r="AD5" s="2"/>
    </row>
    <row r="6" spans="1:30" x14ac:dyDescent="0.2">
      <c r="A6" s="3" t="s">
        <v>36</v>
      </c>
      <c r="B6" s="3">
        <v>2015</v>
      </c>
      <c r="C6" s="3">
        <v>39728.019529999998</v>
      </c>
      <c r="D6" s="3">
        <v>70.847999569999999</v>
      </c>
      <c r="E6" s="3">
        <v>93.409561530000005</v>
      </c>
      <c r="F6" s="3">
        <v>5.157780893</v>
      </c>
      <c r="G6" s="3">
        <v>1.2754646839999999</v>
      </c>
      <c r="H6" s="3">
        <v>0.1571928913</v>
      </c>
      <c r="I6" s="3">
        <v>88.352706859999998</v>
      </c>
      <c r="J6" s="3">
        <v>8.6857531209999994</v>
      </c>
      <c r="K6" s="3">
        <v>2.580431801</v>
      </c>
      <c r="L6" s="3">
        <v>0.38110821550000001</v>
      </c>
      <c r="M6" s="3">
        <v>95.490314699999999</v>
      </c>
      <c r="N6" s="3">
        <v>3.7061173169999999</v>
      </c>
      <c r="O6" s="3">
        <v>0.73851008510000005</v>
      </c>
      <c r="P6" s="3">
        <v>6.5057897530000006E-2</v>
      </c>
      <c r="Q6" s="2">
        <v>5</v>
      </c>
      <c r="R6" s="7">
        <f>MAX(Q2:Q264)</f>
        <v>5</v>
      </c>
      <c r="S6" s="2">
        <f t="array" ref="S6">IF(A7=A6,(E7-E6)/(B7-B6),"")</f>
        <v>0.20555368599999896</v>
      </c>
      <c r="T6" s="2">
        <f t="array" ref="T6">IF(A7=A6,(M7-M6)/(B7-B6),"")</f>
        <v>0.10288423199999955</v>
      </c>
      <c r="U6" s="2">
        <f t="array" ref="U6">IF(A7=A6,(I7-I6)/(B7-B6),"")</f>
        <v>0.33696620999999993</v>
      </c>
      <c r="V6" s="2">
        <f t="shared" si="0"/>
        <v>93</v>
      </c>
      <c r="W6" s="2">
        <f t="shared" si="1"/>
        <v>95</v>
      </c>
      <c r="X6" s="2">
        <f t="shared" si="2"/>
        <v>88</v>
      </c>
      <c r="Y6" s="2" t="str">
        <f t="shared" si="3"/>
        <v/>
      </c>
      <c r="Z6" s="2" t="str">
        <f t="shared" si="4"/>
        <v/>
      </c>
      <c r="AA6" s="2" t="str">
        <f t="shared" si="5"/>
        <v/>
      </c>
      <c r="AB6" s="2">
        <f t="shared" si="6"/>
        <v>-0.23408197800000038</v>
      </c>
      <c r="AC6" s="2" t="str">
        <f>IF(A6&lt;&gt;A5,LOOKUP(A6:A998,REGIONS!A:A,REGIONS!B:B),"")</f>
        <v>Middle East &amp; North Africa</v>
      </c>
      <c r="AD6" s="2"/>
    </row>
    <row r="7" spans="1:30" x14ac:dyDescent="0.2">
      <c r="A7" s="3" t="s">
        <v>36</v>
      </c>
      <c r="B7" s="3">
        <v>2020</v>
      </c>
      <c r="C7" s="3">
        <v>43851.042970000002</v>
      </c>
      <c r="D7" s="3">
        <v>73.733001709999996</v>
      </c>
      <c r="E7" s="3">
        <v>94.43732996</v>
      </c>
      <c r="F7" s="3">
        <v>4.9858808420000003</v>
      </c>
      <c r="G7" s="3">
        <v>0.53183666380000005</v>
      </c>
      <c r="H7" s="3">
        <v>4.495253272E-2</v>
      </c>
      <c r="I7" s="3">
        <v>90.037537909999998</v>
      </c>
      <c r="J7" s="3">
        <v>8.79672214</v>
      </c>
      <c r="K7" s="3">
        <v>0.99460302810000001</v>
      </c>
      <c r="L7" s="3">
        <v>0.17113692580000001</v>
      </c>
      <c r="M7" s="3">
        <v>96.004735859999997</v>
      </c>
      <c r="N7" s="3">
        <v>3.628288591</v>
      </c>
      <c r="O7" s="3">
        <v>0.36697554780000002</v>
      </c>
      <c r="P7" s="3">
        <v>0</v>
      </c>
      <c r="Q7" s="2" t="str">
        <v/>
      </c>
      <c r="R7" s="2"/>
      <c r="S7" s="2" t="str">
        <f t="array" ref="S7">IF(A8=A7,(E8-E7)/(B8-B7),"")</f>
        <v/>
      </c>
      <c r="T7" s="2" t="str">
        <f t="array" ref="T7">IF(A8=A7,(M8-M7)/(B8-B7),"")</f>
        <v/>
      </c>
      <c r="U7" s="2" t="str">
        <f t="array" ref="U7">IF(A8=A7,(I8-I7)/(B8-B7),"")</f>
        <v/>
      </c>
      <c r="V7" s="2">
        <f t="shared" si="0"/>
        <v>94</v>
      </c>
      <c r="W7" s="2">
        <f t="shared" si="1"/>
        <v>96</v>
      </c>
      <c r="X7" s="2">
        <f t="shared" si="2"/>
        <v>90</v>
      </c>
      <c r="Y7" s="2" t="str">
        <f t="shared" si="3"/>
        <v/>
      </c>
      <c r="Z7" s="2" t="str">
        <f t="shared" si="4"/>
        <v/>
      </c>
      <c r="AA7" s="2" t="str">
        <f t="shared" si="5"/>
        <v/>
      </c>
      <c r="AB7" s="2">
        <f t="shared" si="6"/>
        <v>0</v>
      </c>
      <c r="AC7" s="2" t="str">
        <f>IF(A7&lt;&gt;A6,LOOKUP(A7:A998,REGIONS!A:A,REGIONS!B:B),"")</f>
        <v/>
      </c>
      <c r="AD7" s="2"/>
    </row>
    <row r="8" spans="1:30" x14ac:dyDescent="0.2">
      <c r="A8" s="3" t="s">
        <v>37</v>
      </c>
      <c r="B8" s="3">
        <v>2015</v>
      </c>
      <c r="C8" s="3">
        <v>55.805999759999999</v>
      </c>
      <c r="D8" s="3">
        <v>87.238006589999998</v>
      </c>
      <c r="E8" s="3">
        <v>99.619103150000001</v>
      </c>
      <c r="F8" s="3">
        <v>0</v>
      </c>
      <c r="G8" s="3">
        <v>0.38089684610000002</v>
      </c>
      <c r="H8" s="3">
        <v>0</v>
      </c>
      <c r="I8" s="3" t="s">
        <v>289</v>
      </c>
      <c r="J8" s="3" t="s">
        <v>289</v>
      </c>
      <c r="K8" s="3" t="s">
        <v>289</v>
      </c>
      <c r="L8" s="3" t="s">
        <v>289</v>
      </c>
      <c r="M8" s="3" t="s">
        <v>289</v>
      </c>
      <c r="N8" s="3" t="s">
        <v>289</v>
      </c>
      <c r="O8" s="3" t="s">
        <v>289</v>
      </c>
      <c r="P8" s="3" t="s">
        <v>289</v>
      </c>
      <c r="Q8" s="2">
        <v>5</v>
      </c>
      <c r="R8" s="2"/>
      <c r="S8" s="2">
        <f t="array" ref="S8">IF(A9=A8,(E9-E8)/(B9-B8),"")</f>
        <v>3.0933701999998675E-2</v>
      </c>
      <c r="T8" s="2" t="s">
        <v>289</v>
      </c>
      <c r="U8" s="2" t="s">
        <v>289</v>
      </c>
      <c r="V8" s="2">
        <f t="shared" si="0"/>
        <v>100</v>
      </c>
      <c r="W8" s="8" t="s">
        <v>289</v>
      </c>
      <c r="X8" s="8" t="s">
        <v>289</v>
      </c>
      <c r="Y8" s="2" t="str">
        <f t="shared" si="3"/>
        <v>Full access</v>
      </c>
      <c r="Z8" s="2" t="str">
        <f t="shared" si="4"/>
        <v/>
      </c>
      <c r="AA8" s="2" t="str">
        <f t="shared" si="5"/>
        <v/>
      </c>
      <c r="AB8" s="2" t="s">
        <v>289</v>
      </c>
      <c r="AC8" s="2" t="str">
        <f>IF(A8&lt;&gt;A7,LOOKUP(A8:A998,REGIONS!A:A,REGIONS!B:B),"")</f>
        <v>East Asia &amp; Pacific</v>
      </c>
      <c r="AD8" s="2"/>
    </row>
    <row r="9" spans="1:30" x14ac:dyDescent="0.2">
      <c r="A9" s="3" t="s">
        <v>37</v>
      </c>
      <c r="B9" s="3">
        <v>2020</v>
      </c>
      <c r="C9" s="3">
        <v>55.196998600000001</v>
      </c>
      <c r="D9" s="3">
        <v>87.152999879999996</v>
      </c>
      <c r="E9" s="3">
        <v>99.773771659999994</v>
      </c>
      <c r="F9" s="3">
        <v>0</v>
      </c>
      <c r="G9" s="3">
        <v>0.22622834150000001</v>
      </c>
      <c r="H9" s="3">
        <v>0</v>
      </c>
      <c r="I9" s="3" t="s">
        <v>289</v>
      </c>
      <c r="J9" s="3" t="s">
        <v>289</v>
      </c>
      <c r="K9" s="3" t="s">
        <v>289</v>
      </c>
      <c r="L9" s="3" t="s">
        <v>289</v>
      </c>
      <c r="M9" s="3" t="s">
        <v>289</v>
      </c>
      <c r="N9" s="3" t="s">
        <v>289</v>
      </c>
      <c r="O9" s="3" t="s">
        <v>289</v>
      </c>
      <c r="P9" s="3" t="s">
        <v>289</v>
      </c>
      <c r="Q9" s="2" t="str">
        <v/>
      </c>
      <c r="R9" s="2"/>
      <c r="S9" s="2" t="str">
        <f t="array" ref="S9">IF(A10=A9,(E10-E9)/(B10-B9),"")</f>
        <v/>
      </c>
      <c r="T9" s="2" t="str">
        <f t="array" ref="T9">IF(A10=A9,(M10-M9)/(B10-B9),"")</f>
        <v/>
      </c>
      <c r="U9" s="2" t="str">
        <f t="array" ref="U9">IF(A10=A9,(I10-I9)/(B10-B9),"")</f>
        <v/>
      </c>
      <c r="V9" s="2">
        <f t="shared" si="0"/>
        <v>100</v>
      </c>
      <c r="W9" s="8" t="s">
        <v>289</v>
      </c>
      <c r="X9" s="8" t="s">
        <v>289</v>
      </c>
      <c r="Y9" s="2" t="str">
        <f t="shared" si="3"/>
        <v/>
      </c>
      <c r="Z9" s="2" t="str">
        <f t="shared" si="4"/>
        <v/>
      </c>
      <c r="AA9" s="2" t="str">
        <f t="shared" si="5"/>
        <v/>
      </c>
      <c r="AB9" s="2">
        <f t="shared" ref="AB9:AB13" si="7">IF((A10=A9),(T9-U9),)</f>
        <v>0</v>
      </c>
      <c r="AC9" s="2" t="str">
        <f>IF(A9&lt;&gt;A8,LOOKUP(A9:A998,REGIONS!A:A,REGIONS!B:B),"")</f>
        <v/>
      </c>
      <c r="AD9" s="2"/>
    </row>
    <row r="10" spans="1:30" x14ac:dyDescent="0.2">
      <c r="A10" s="3" t="s">
        <v>38</v>
      </c>
      <c r="B10" s="3">
        <v>2015</v>
      </c>
      <c r="C10" s="3">
        <v>77.992996219999995</v>
      </c>
      <c r="D10" s="3">
        <v>88.344993590000001</v>
      </c>
      <c r="E10" s="3">
        <v>99.999997550000003</v>
      </c>
      <c r="F10" s="3">
        <v>0</v>
      </c>
      <c r="G10" s="3">
        <v>2.4455383569999998E-6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2">
        <v>5</v>
      </c>
      <c r="R10" s="2"/>
      <c r="S10" s="2">
        <f t="array" ref="S10">IF(A11=A10,(E11-E10)/(B11-B10),"")</f>
        <v>1.229999998031417E-6</v>
      </c>
      <c r="T10" s="2">
        <f t="array" ref="T10">IF(A11=A10,(M11-M10)/(B11-B10),"")</f>
        <v>0</v>
      </c>
      <c r="U10" s="2">
        <f t="array" ref="U10">IF(A11=A10,(I11-I10)/(B11-B10),"")</f>
        <v>0</v>
      </c>
      <c r="V10" s="2">
        <f t="shared" si="0"/>
        <v>100</v>
      </c>
      <c r="W10" s="2">
        <f t="shared" ref="W10:W15" si="8">ROUND($M$2:$M$463,0)</f>
        <v>100</v>
      </c>
      <c r="X10" s="2">
        <f t="shared" ref="X10:X13" si="9">ROUND(I10:I471,0)</f>
        <v>100</v>
      </c>
      <c r="Y10" s="2" t="str">
        <f t="shared" si="3"/>
        <v>Full access</v>
      </c>
      <c r="Z10" s="2" t="str">
        <f t="shared" si="4"/>
        <v>Full access</v>
      </c>
      <c r="AA10" s="2" t="str">
        <f t="shared" si="5"/>
        <v>Full access</v>
      </c>
      <c r="AB10" s="2">
        <f t="shared" si="7"/>
        <v>0</v>
      </c>
      <c r="AC10" s="2" t="str">
        <f>IF(A10&lt;&gt;A9,LOOKUP(A10:A998,REGIONS!A:A,REGIONS!B:B),"")</f>
        <v>Europe &amp; Central Asia</v>
      </c>
      <c r="AD10" s="2"/>
    </row>
    <row r="11" spans="1:30" x14ac:dyDescent="0.2">
      <c r="A11" s="3" t="s">
        <v>38</v>
      </c>
      <c r="B11" s="3">
        <v>2020</v>
      </c>
      <c r="C11" s="3">
        <v>77.26499939</v>
      </c>
      <c r="D11" s="3">
        <v>87.916000370000006</v>
      </c>
      <c r="E11" s="3">
        <v>100.00000369999999</v>
      </c>
      <c r="F11" s="3">
        <v>0</v>
      </c>
      <c r="G11" s="3">
        <v>0</v>
      </c>
      <c r="H11" s="3">
        <v>0</v>
      </c>
      <c r="I11" s="3">
        <v>100</v>
      </c>
      <c r="J11" s="3">
        <v>0</v>
      </c>
      <c r="K11" s="3">
        <v>0</v>
      </c>
      <c r="L11" s="3">
        <v>0</v>
      </c>
      <c r="M11" s="3">
        <v>100</v>
      </c>
      <c r="N11" s="3">
        <v>0</v>
      </c>
      <c r="O11" s="3">
        <v>0</v>
      </c>
      <c r="P11" s="3">
        <v>0</v>
      </c>
      <c r="Q11" s="2" t="str">
        <v/>
      </c>
      <c r="R11" s="2"/>
      <c r="S11" s="2" t="str">
        <f t="array" ref="S11">IF(A12=A11,(E12-E11)/(B12-B11),"")</f>
        <v/>
      </c>
      <c r="T11" s="2" t="str">
        <f t="array" ref="T11">IF(A12=A11,(M12-M11)/(B12-B11),"")</f>
        <v/>
      </c>
      <c r="U11" s="2" t="str">
        <f t="array" ref="U11">IF(A12=A11,(I12-I11)/(B12-B11),"")</f>
        <v/>
      </c>
      <c r="V11" s="2">
        <f t="shared" si="0"/>
        <v>100</v>
      </c>
      <c r="W11" s="2">
        <f t="shared" si="8"/>
        <v>100</v>
      </c>
      <c r="X11" s="2">
        <f t="shared" si="9"/>
        <v>100</v>
      </c>
      <c r="Y11" s="2" t="str">
        <f t="shared" si="3"/>
        <v/>
      </c>
      <c r="Z11" s="2" t="str">
        <f t="shared" si="4"/>
        <v/>
      </c>
      <c r="AA11" s="2" t="str">
        <f t="shared" si="5"/>
        <v/>
      </c>
      <c r="AB11" s="2">
        <f t="shared" si="7"/>
        <v>0</v>
      </c>
      <c r="AC11" s="2" t="str">
        <f>IF(A11&lt;&gt;A10,LOOKUP(A11:A998,REGIONS!A:A,REGIONS!B:B),"")</f>
        <v/>
      </c>
      <c r="AD11" s="2"/>
    </row>
    <row r="12" spans="1:30" x14ac:dyDescent="0.2">
      <c r="A12" s="3" t="s">
        <v>39</v>
      </c>
      <c r="B12" s="3">
        <v>2015</v>
      </c>
      <c r="C12" s="3">
        <v>27884.380860000001</v>
      </c>
      <c r="D12" s="3">
        <v>63.445995330000002</v>
      </c>
      <c r="E12" s="3">
        <v>54.316928349999998</v>
      </c>
      <c r="F12" s="3">
        <v>11.368618659999999</v>
      </c>
      <c r="G12" s="3">
        <v>17.37235635</v>
      </c>
      <c r="H12" s="3">
        <v>16.942096639999999</v>
      </c>
      <c r="I12" s="3">
        <v>26.714369399999999</v>
      </c>
      <c r="J12" s="3">
        <v>9.9310692879999998</v>
      </c>
      <c r="K12" s="3">
        <v>21.725307619999999</v>
      </c>
      <c r="L12" s="3">
        <v>41.629253689999999</v>
      </c>
      <c r="M12" s="3">
        <v>70.219965119999998</v>
      </c>
      <c r="N12" s="3">
        <v>12.196853490000001</v>
      </c>
      <c r="O12" s="3">
        <v>14.86443147</v>
      </c>
      <c r="P12" s="3">
        <v>2.7187499210000001</v>
      </c>
      <c r="Q12" s="2">
        <v>5</v>
      </c>
      <c r="R12" s="2"/>
      <c r="S12" s="2">
        <f t="array" ref="S12">IF(A13=A12,(E13-E12)/(B13-B12),"")</f>
        <v>0.57016185399999986</v>
      </c>
      <c r="T12" s="2">
        <f t="array" ref="T12">IF(A13=A12,(M13-M12)/(B13-B12),"")</f>
        <v>0.30463670000000037</v>
      </c>
      <c r="U12" s="2">
        <f t="array" ref="U12">IF(A13=A12,(I13-I12)/(B13-B12),"")</f>
        <v>0.2187714419999999</v>
      </c>
      <c r="V12" s="2">
        <f t="shared" si="0"/>
        <v>54</v>
      </c>
      <c r="W12" s="2">
        <f t="shared" si="8"/>
        <v>70</v>
      </c>
      <c r="X12" s="2">
        <f t="shared" si="9"/>
        <v>27</v>
      </c>
      <c r="Y12" s="2" t="str">
        <f t="shared" si="3"/>
        <v/>
      </c>
      <c r="Z12" s="2" t="str">
        <f t="shared" si="4"/>
        <v/>
      </c>
      <c r="AA12" s="2" t="str">
        <f t="shared" si="5"/>
        <v/>
      </c>
      <c r="AB12" s="2">
        <f t="shared" si="7"/>
        <v>8.5865258000000472E-2</v>
      </c>
      <c r="AC12" s="2" t="str">
        <f>IF(A12&lt;&gt;A11,LOOKUP(A12:A998,REGIONS!A:A,REGIONS!B:B),"")</f>
        <v>Sub-Saharan Africa</v>
      </c>
      <c r="AD12" s="2"/>
    </row>
    <row r="13" spans="1:30" x14ac:dyDescent="0.2">
      <c r="A13" s="3" t="s">
        <v>39</v>
      </c>
      <c r="B13" s="3">
        <v>2020</v>
      </c>
      <c r="C13" s="3">
        <v>32866.269529999998</v>
      </c>
      <c r="D13" s="3">
        <v>66.824996949999999</v>
      </c>
      <c r="E13" s="3">
        <v>57.167737619999997</v>
      </c>
      <c r="F13" s="3">
        <v>9.2873499190000004</v>
      </c>
      <c r="G13" s="3">
        <v>19.450825340000002</v>
      </c>
      <c r="H13" s="3">
        <v>14.094087119999999</v>
      </c>
      <c r="I13" s="3">
        <v>27.808226609999998</v>
      </c>
      <c r="J13" s="3">
        <v>8.7404883889999994</v>
      </c>
      <c r="K13" s="3">
        <v>22.933152580000002</v>
      </c>
      <c r="L13" s="3">
        <v>40.518132420000001</v>
      </c>
      <c r="M13" s="3">
        <v>71.743148619999999</v>
      </c>
      <c r="N13" s="3">
        <v>9.5588374890000001</v>
      </c>
      <c r="O13" s="3">
        <v>17.722034730000001</v>
      </c>
      <c r="P13" s="3">
        <v>0.97597916289999997</v>
      </c>
      <c r="Q13" s="2" t="str">
        <v/>
      </c>
      <c r="R13" s="2"/>
      <c r="S13" s="2" t="str">
        <f t="array" ref="S13">IF(A14=A13,(E14-E13)/(B14-B13),"")</f>
        <v/>
      </c>
      <c r="T13" s="2" t="str">
        <f t="array" ref="T13">IF(A14=A13,(M14-M13)/(B14-B13),"")</f>
        <v/>
      </c>
      <c r="U13" s="2" t="str">
        <f t="array" ref="U13">IF(A14=A13,(I14-I13)/(B14-B13),"")</f>
        <v/>
      </c>
      <c r="V13" s="2">
        <f t="shared" si="0"/>
        <v>57</v>
      </c>
      <c r="W13" s="2">
        <f t="shared" si="8"/>
        <v>72</v>
      </c>
      <c r="X13" s="2">
        <f t="shared" si="9"/>
        <v>28</v>
      </c>
      <c r="Y13" s="2" t="str">
        <f t="shared" si="3"/>
        <v/>
      </c>
      <c r="Z13" s="2" t="str">
        <f t="shared" si="4"/>
        <v/>
      </c>
      <c r="AA13" s="2" t="str">
        <f t="shared" si="5"/>
        <v/>
      </c>
      <c r="AB13" s="2">
        <f t="shared" si="7"/>
        <v>0</v>
      </c>
      <c r="AC13" s="2" t="str">
        <f>IF(A13&lt;&gt;A12,LOOKUP(A13:A998,REGIONS!A:A,REGIONS!B:B),"")</f>
        <v/>
      </c>
      <c r="AD13" s="2"/>
    </row>
    <row r="14" spans="1:30" x14ac:dyDescent="0.2">
      <c r="A14" s="3" t="s">
        <v>40</v>
      </c>
      <c r="B14" s="3">
        <v>2015</v>
      </c>
      <c r="C14" s="3">
        <v>14.27900028</v>
      </c>
      <c r="D14" s="3">
        <v>100</v>
      </c>
      <c r="E14" s="3">
        <v>97.482274250000003</v>
      </c>
      <c r="F14" s="3">
        <v>0</v>
      </c>
      <c r="G14" s="3">
        <v>2.5177257530000001</v>
      </c>
      <c r="H14" s="3">
        <v>0</v>
      </c>
      <c r="I14" s="3" t="s">
        <v>289</v>
      </c>
      <c r="J14" s="3" t="s">
        <v>289</v>
      </c>
      <c r="K14" s="3" t="s">
        <v>289</v>
      </c>
      <c r="L14" s="3" t="s">
        <v>289</v>
      </c>
      <c r="M14" s="3">
        <v>97.482274250000003</v>
      </c>
      <c r="N14" s="3">
        <v>0</v>
      </c>
      <c r="O14" s="3">
        <v>2.5177257530000001</v>
      </c>
      <c r="P14" s="3">
        <v>0</v>
      </c>
      <c r="Q14" s="2">
        <v>2</v>
      </c>
      <c r="R14" s="2"/>
      <c r="S14" s="2">
        <f t="array" ref="S14">IF(A15=A14,(E15-E14)/(B15-B14),"")</f>
        <v>0</v>
      </c>
      <c r="T14" s="2">
        <f t="array" ref="T14">IF(A15=A14,(M15-M14)/(B15-B14),"")</f>
        <v>0</v>
      </c>
      <c r="U14" s="2" t="s">
        <v>289</v>
      </c>
      <c r="V14" s="2">
        <f t="shared" si="0"/>
        <v>97</v>
      </c>
      <c r="W14" s="2">
        <f t="shared" si="8"/>
        <v>97</v>
      </c>
      <c r="X14" s="8" t="s">
        <v>289</v>
      </c>
      <c r="Y14" s="2" t="str">
        <f t="shared" si="3"/>
        <v/>
      </c>
      <c r="Z14" s="2" t="str">
        <f t="shared" si="4"/>
        <v/>
      </c>
      <c r="AA14" s="2" t="str">
        <f t="shared" si="5"/>
        <v/>
      </c>
      <c r="AB14" s="2" t="s">
        <v>289</v>
      </c>
      <c r="AC14" s="2" t="str">
        <f>IF(A14&lt;&gt;A13,LOOKUP(A14:A998,REGIONS!A:A,REGIONS!B:B),"")</f>
        <v>Latin America &amp; Caribbean</v>
      </c>
      <c r="AD14" s="2"/>
    </row>
    <row r="15" spans="1:30" x14ac:dyDescent="0.2">
      <c r="A15" s="3" t="s">
        <v>40</v>
      </c>
      <c r="B15" s="3">
        <v>2017</v>
      </c>
      <c r="C15" s="3">
        <v>14.588000299999999</v>
      </c>
      <c r="D15" s="3">
        <v>100</v>
      </c>
      <c r="E15" s="3">
        <v>97.482274250000003</v>
      </c>
      <c r="F15" s="3">
        <v>0</v>
      </c>
      <c r="G15" s="3">
        <v>2.5177257530000001</v>
      </c>
      <c r="H15" s="3">
        <v>0</v>
      </c>
      <c r="I15" s="3" t="s">
        <v>289</v>
      </c>
      <c r="J15" s="3" t="s">
        <v>289</v>
      </c>
      <c r="K15" s="3" t="s">
        <v>289</v>
      </c>
      <c r="L15" s="3" t="s">
        <v>289</v>
      </c>
      <c r="M15" s="3">
        <v>97.482274250000003</v>
      </c>
      <c r="N15" s="3">
        <v>0</v>
      </c>
      <c r="O15" s="3">
        <v>2.5177257530000001</v>
      </c>
      <c r="P15" s="3">
        <v>0</v>
      </c>
      <c r="Q15" s="2" t="str">
        <v/>
      </c>
      <c r="R15" s="2"/>
      <c r="S15" s="2" t="str">
        <f t="array" ref="S15">IF(A16=A15,(E16-E15)/(B16-B15),"")</f>
        <v/>
      </c>
      <c r="T15" s="2" t="str">
        <f t="array" ref="T15">IF(A16=A15,(M16-M15)/(B16-B15),"")</f>
        <v/>
      </c>
      <c r="U15" s="2" t="str">
        <f t="array" ref="U15">IF(A16=A15,(I16-I15)/(B16-B15),"")</f>
        <v/>
      </c>
      <c r="V15" s="2">
        <f t="shared" si="0"/>
        <v>97</v>
      </c>
      <c r="W15" s="2">
        <f t="shared" si="8"/>
        <v>97</v>
      </c>
      <c r="X15" s="8" t="s">
        <v>289</v>
      </c>
      <c r="Y15" s="2" t="str">
        <f t="shared" si="3"/>
        <v/>
      </c>
      <c r="Z15" s="2" t="str">
        <f t="shared" si="4"/>
        <v/>
      </c>
      <c r="AA15" s="2" t="str">
        <f t="shared" si="5"/>
        <v/>
      </c>
      <c r="AB15" s="2">
        <f>IF((A16=A15),(T15-U15),)</f>
        <v>0</v>
      </c>
      <c r="AC15" s="2" t="str">
        <f>IF(A15&lt;&gt;A14,LOOKUP(A15:A998,REGIONS!A:A,REGIONS!B:B),"")</f>
        <v/>
      </c>
      <c r="AD15" s="2"/>
    </row>
    <row r="16" spans="1:30" x14ac:dyDescent="0.2">
      <c r="A16" s="3" t="s">
        <v>41</v>
      </c>
      <c r="B16" s="3">
        <v>2015</v>
      </c>
      <c r="C16" s="3">
        <v>93.570999150000006</v>
      </c>
      <c r="D16" s="3">
        <v>25</v>
      </c>
      <c r="E16" s="3">
        <v>96.739186279999998</v>
      </c>
      <c r="F16" s="3">
        <v>0</v>
      </c>
      <c r="G16" s="3">
        <v>3.1663476099999999</v>
      </c>
      <c r="H16" s="3">
        <v>9.4466114089999997E-2</v>
      </c>
      <c r="I16" s="3" t="s">
        <v>289</v>
      </c>
      <c r="J16" s="3" t="s">
        <v>289</v>
      </c>
      <c r="K16" s="3" t="s">
        <v>289</v>
      </c>
      <c r="L16" s="3" t="s">
        <v>289</v>
      </c>
      <c r="M16" s="3" t="s">
        <v>289</v>
      </c>
      <c r="N16" s="3" t="s">
        <v>289</v>
      </c>
      <c r="O16" s="3" t="s">
        <v>289</v>
      </c>
      <c r="P16" s="3" t="s">
        <v>289</v>
      </c>
      <c r="Q16" s="2">
        <v>2</v>
      </c>
      <c r="R16" s="2"/>
      <c r="S16" s="2">
        <f t="array" ref="S16">IF(A17=A16,(E17-E16)/(B17-B16),"")</f>
        <v>0</v>
      </c>
      <c r="T16" s="2" t="s">
        <v>289</v>
      </c>
      <c r="U16" s="2" t="s">
        <v>289</v>
      </c>
      <c r="V16" s="2">
        <f t="shared" si="0"/>
        <v>97</v>
      </c>
      <c r="W16" s="8" t="s">
        <v>289</v>
      </c>
      <c r="X16" s="8" t="s">
        <v>289</v>
      </c>
      <c r="Y16" s="2" t="str">
        <f t="shared" si="3"/>
        <v/>
      </c>
      <c r="Z16" s="2" t="str">
        <f t="shared" si="4"/>
        <v/>
      </c>
      <c r="AA16" s="2" t="str">
        <f t="shared" si="5"/>
        <v/>
      </c>
      <c r="AB16" s="2" t="s">
        <v>289</v>
      </c>
      <c r="AC16" s="2" t="str">
        <f>IF(A16&lt;&gt;A15,LOOKUP(A16:A998,REGIONS!A:A,REGIONS!B:B),"")</f>
        <v>Latin America &amp; Caribbean</v>
      </c>
      <c r="AD16" s="2"/>
    </row>
    <row r="17" spans="1:30" x14ac:dyDescent="0.2">
      <c r="A17" s="3" t="s">
        <v>41</v>
      </c>
      <c r="B17" s="3">
        <v>2017</v>
      </c>
      <c r="C17" s="3">
        <v>95.425003050000001</v>
      </c>
      <c r="D17" s="3">
        <v>24.713001250000001</v>
      </c>
      <c r="E17" s="3">
        <v>96.739186279999998</v>
      </c>
      <c r="F17" s="3">
        <v>0</v>
      </c>
      <c r="G17" s="3">
        <v>3.1663476099999999</v>
      </c>
      <c r="H17" s="3">
        <v>9.4466114089999997E-2</v>
      </c>
      <c r="I17" s="3" t="s">
        <v>289</v>
      </c>
      <c r="J17" s="3" t="s">
        <v>289</v>
      </c>
      <c r="K17" s="3" t="s">
        <v>289</v>
      </c>
      <c r="L17" s="3" t="s">
        <v>289</v>
      </c>
      <c r="M17" s="3" t="s">
        <v>289</v>
      </c>
      <c r="N17" s="3" t="s">
        <v>289</v>
      </c>
      <c r="O17" s="3" t="s">
        <v>289</v>
      </c>
      <c r="P17" s="3" t="s">
        <v>289</v>
      </c>
      <c r="Q17" s="2" t="str">
        <v/>
      </c>
      <c r="R17" s="2"/>
      <c r="S17" s="2" t="str">
        <f t="array" ref="S17">IF(A18=A17,(E18-E17)/(B18-B17),"")</f>
        <v/>
      </c>
      <c r="T17" s="2" t="str">
        <f t="array" ref="T17">IF(A18=A17,(M18-M17)/(B18-B17),"")</f>
        <v/>
      </c>
      <c r="U17" s="2" t="str">
        <f t="array" ref="U17">IF(A18=A17,(I18-I17)/(B18-B17),"")</f>
        <v/>
      </c>
      <c r="V17" s="2">
        <f t="shared" si="0"/>
        <v>97</v>
      </c>
      <c r="W17" s="8" t="s">
        <v>289</v>
      </c>
      <c r="X17" s="8" t="s">
        <v>289</v>
      </c>
      <c r="Y17" s="2" t="str">
        <f t="shared" si="3"/>
        <v/>
      </c>
      <c r="Z17" s="2" t="str">
        <f t="shared" si="4"/>
        <v/>
      </c>
      <c r="AA17" s="2" t="str">
        <f t="shared" si="5"/>
        <v/>
      </c>
      <c r="AB17" s="2">
        <f>IF((A18=A17),(T17-U17),)</f>
        <v>0</v>
      </c>
      <c r="AC17" s="2" t="str">
        <f>IF(A17&lt;&gt;A16,LOOKUP(A17:A998,REGIONS!A:A,REGIONS!B:B),"")</f>
        <v/>
      </c>
      <c r="AD17" s="2"/>
    </row>
    <row r="18" spans="1:30" x14ac:dyDescent="0.2">
      <c r="A18" s="3" t="s">
        <v>42</v>
      </c>
      <c r="B18" s="3">
        <v>2015</v>
      </c>
      <c r="C18" s="3">
        <v>43075.414060000003</v>
      </c>
      <c r="D18" s="3">
        <v>91.502998349999999</v>
      </c>
      <c r="E18" s="3">
        <v>98.966588150000007</v>
      </c>
      <c r="F18" s="3">
        <v>0</v>
      </c>
      <c r="G18" s="3">
        <v>0.66491437909999995</v>
      </c>
      <c r="H18" s="3">
        <v>0.36849747420000001</v>
      </c>
      <c r="I18" s="3">
        <v>92.983660049999997</v>
      </c>
      <c r="J18" s="3">
        <v>0</v>
      </c>
      <c r="K18" s="3">
        <v>2.6795448990000001</v>
      </c>
      <c r="L18" s="3">
        <v>4.3367950510000002</v>
      </c>
      <c r="M18" s="3">
        <v>99.522163050000003</v>
      </c>
      <c r="N18" s="3">
        <v>0</v>
      </c>
      <c r="O18" s="3">
        <v>0.47783694729999998</v>
      </c>
      <c r="P18" s="3">
        <v>0</v>
      </c>
      <c r="Q18" s="2">
        <v>5</v>
      </c>
      <c r="R18" s="2"/>
      <c r="S18" s="2" t="s">
        <v>289</v>
      </c>
      <c r="T18" s="2">
        <f t="array" ref="T18">IF(A19=A18,(M19-M18)/(B19-B18),"")</f>
        <v>5.3651519999999661E-2</v>
      </c>
      <c r="U18" s="2" t="s">
        <v>289</v>
      </c>
      <c r="V18" s="2">
        <f t="shared" si="0"/>
        <v>99</v>
      </c>
      <c r="W18" s="2">
        <f t="shared" ref="W18:W21" si="10">ROUND($M$2:$M$463,0)</f>
        <v>100</v>
      </c>
      <c r="X18" s="2">
        <f>ROUND(I18:I479,0)</f>
        <v>93</v>
      </c>
      <c r="Y18" s="2" t="str">
        <f t="shared" si="3"/>
        <v/>
      </c>
      <c r="Z18" s="2" t="str">
        <f t="shared" si="4"/>
        <v>Full access</v>
      </c>
      <c r="AA18" s="2" t="str">
        <f t="shared" si="5"/>
        <v/>
      </c>
      <c r="AB18" s="2" t="s">
        <v>289</v>
      </c>
      <c r="AC18" s="2" t="str">
        <f>IF(A18&lt;&gt;A17,LOOKUP(A18:A998,REGIONS!A:A,REGIONS!B:B),"")</f>
        <v>Latin America &amp; Caribbean</v>
      </c>
      <c r="AD18" s="2"/>
    </row>
    <row r="19" spans="1:30" x14ac:dyDescent="0.2">
      <c r="A19" s="3" t="s">
        <v>42</v>
      </c>
      <c r="B19" s="3">
        <v>2020</v>
      </c>
      <c r="C19" s="3">
        <v>45195.777340000001</v>
      </c>
      <c r="D19" s="3">
        <v>92.111000059999995</v>
      </c>
      <c r="E19" s="3" t="s">
        <v>289</v>
      </c>
      <c r="F19" s="3" t="s">
        <v>289</v>
      </c>
      <c r="G19" s="3" t="s">
        <v>289</v>
      </c>
      <c r="H19" s="3" t="s">
        <v>289</v>
      </c>
      <c r="I19" s="3" t="s">
        <v>289</v>
      </c>
      <c r="J19" s="3" t="s">
        <v>289</v>
      </c>
      <c r="K19" s="3" t="s">
        <v>289</v>
      </c>
      <c r="L19" s="3" t="s">
        <v>289</v>
      </c>
      <c r="M19" s="3">
        <v>99.790420650000002</v>
      </c>
      <c r="N19" s="3">
        <v>0</v>
      </c>
      <c r="O19" s="3">
        <v>0.20957935010000001</v>
      </c>
      <c r="P19" s="3">
        <v>0</v>
      </c>
      <c r="Q19" s="2" t="str">
        <v/>
      </c>
      <c r="R19" s="2"/>
      <c r="S19" s="2" t="str">
        <f t="array" ref="S19">IF(A20=A19,(E20-E19)/(B20-B19),"")</f>
        <v/>
      </c>
      <c r="T19" s="2" t="str">
        <f t="array" ref="T19">IF(A20=A19,(M20-M19)/(B20-B19),"")</f>
        <v/>
      </c>
      <c r="U19" s="2" t="str">
        <f t="array" ref="U19">IF(A20=A19,(I20-I19)/(B20-B19),"")</f>
        <v/>
      </c>
      <c r="V19" s="8" t="s">
        <v>289</v>
      </c>
      <c r="W19" s="2">
        <f t="shared" si="10"/>
        <v>100</v>
      </c>
      <c r="X19" s="8" t="s">
        <v>289</v>
      </c>
      <c r="Y19" s="2" t="str">
        <f t="shared" si="3"/>
        <v/>
      </c>
      <c r="Z19" s="2" t="str">
        <f t="shared" si="4"/>
        <v/>
      </c>
      <c r="AA19" s="2" t="str">
        <f t="shared" si="5"/>
        <v/>
      </c>
      <c r="AB19" s="2">
        <f t="shared" ref="AB19:AB21" si="11">IF((A20=A19),(T19-U19),)</f>
        <v>0</v>
      </c>
      <c r="AC19" s="2" t="str">
        <f>IF(A19&lt;&gt;A18,LOOKUP(A19:A998,REGIONS!A:A,REGIONS!B:B),"")</f>
        <v/>
      </c>
      <c r="AD19" s="2"/>
    </row>
    <row r="20" spans="1:30" x14ac:dyDescent="0.2">
      <c r="A20" s="3" t="s">
        <v>43</v>
      </c>
      <c r="B20" s="3">
        <v>2015</v>
      </c>
      <c r="C20" s="3">
        <v>2925.5590820000002</v>
      </c>
      <c r="D20" s="3">
        <v>63.085002899999999</v>
      </c>
      <c r="E20" s="3">
        <v>99.5525667</v>
      </c>
      <c r="F20" s="3">
        <v>0</v>
      </c>
      <c r="G20" s="3">
        <v>9.8505083660000006E-2</v>
      </c>
      <c r="H20" s="3">
        <v>0.3489282205</v>
      </c>
      <c r="I20" s="3">
        <v>99.054779269999997</v>
      </c>
      <c r="J20" s="3">
        <v>0</v>
      </c>
      <c r="K20" s="3">
        <v>0</v>
      </c>
      <c r="L20" s="3">
        <v>0.94522073470000001</v>
      </c>
      <c r="M20" s="3">
        <v>99.8438534</v>
      </c>
      <c r="N20" s="3">
        <v>0</v>
      </c>
      <c r="O20" s="3">
        <v>0.15614659810000001</v>
      </c>
      <c r="P20" s="3">
        <v>0</v>
      </c>
      <c r="Q20" s="2">
        <v>5</v>
      </c>
      <c r="R20" s="2"/>
      <c r="S20" s="2">
        <f t="array" ref="S20">IF(A21=A20,(E21-E20)/(B21-B20),"")</f>
        <v>8.3722797999999446E-2</v>
      </c>
      <c r="T20" s="2">
        <f t="array" ref="T20">IF(A21=A20,(M21-M20)/(B21-B20),"")</f>
        <v>2.2125564000000965E-2</v>
      </c>
      <c r="U20" s="2">
        <f t="array" ref="U20">IF(A21=A20,(I21-I20)/(B21-B20),"")</f>
        <v>0.18904414600000052</v>
      </c>
      <c r="V20" s="2">
        <f t="shared" ref="V20:V103" si="12">ROUND(E20:E481,0)</f>
        <v>100</v>
      </c>
      <c r="W20" s="2">
        <f t="shared" si="10"/>
        <v>100</v>
      </c>
      <c r="X20" s="2">
        <f t="shared" ref="X20:X21" si="13">ROUND(I20:I481,0)</f>
        <v>99</v>
      </c>
      <c r="Y20" s="2" t="str">
        <f t="shared" si="3"/>
        <v>Full access</v>
      </c>
      <c r="Z20" s="2" t="str">
        <f t="shared" si="4"/>
        <v>Full access</v>
      </c>
      <c r="AA20" s="2" t="str">
        <f t="shared" si="5"/>
        <v/>
      </c>
      <c r="AB20" s="2">
        <f t="shared" si="11"/>
        <v>-0.16691858199999957</v>
      </c>
      <c r="AC20" s="2" t="str">
        <f>IF(A20&lt;&gt;A19,LOOKUP(A20:A998,REGIONS!A:A,REGIONS!B:B),"")</f>
        <v>Europe &amp; Central Asia</v>
      </c>
      <c r="AD20" s="2"/>
    </row>
    <row r="21" spans="1:30" x14ac:dyDescent="0.2">
      <c r="A21" s="3" t="s">
        <v>43</v>
      </c>
      <c r="B21" s="3">
        <v>2020</v>
      </c>
      <c r="C21" s="3">
        <v>2963.2338869999999</v>
      </c>
      <c r="D21" s="3">
        <v>63.312999730000001</v>
      </c>
      <c r="E21" s="3">
        <v>99.971180689999997</v>
      </c>
      <c r="F21" s="3">
        <v>0</v>
      </c>
      <c r="G21" s="3">
        <v>2.8819308009999999E-2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99.954481220000005</v>
      </c>
      <c r="N21" s="3">
        <v>0</v>
      </c>
      <c r="O21" s="3">
        <v>4.5518783639999998E-2</v>
      </c>
      <c r="P21" s="3">
        <v>0</v>
      </c>
      <c r="Q21" s="2" t="str">
        <v/>
      </c>
      <c r="R21" s="2"/>
      <c r="S21" s="2" t="str">
        <f t="array" ref="S21">IF(A22=A21,(E22-E21)/(B22-B21),"")</f>
        <v/>
      </c>
      <c r="T21" s="2" t="str">
        <f t="array" ref="T21">IF(A22=A21,(M22-M21)/(B22-B21),"")</f>
        <v/>
      </c>
      <c r="U21" s="2" t="str">
        <f t="array" ref="U21">IF(A22=A21,(I22-I21)/(B22-B21),"")</f>
        <v/>
      </c>
      <c r="V21" s="2">
        <f t="shared" si="12"/>
        <v>100</v>
      </c>
      <c r="W21" s="2">
        <f t="shared" si="10"/>
        <v>100</v>
      </c>
      <c r="X21" s="2">
        <f t="shared" si="13"/>
        <v>100</v>
      </c>
      <c r="Y21" s="2" t="str">
        <f t="shared" si="3"/>
        <v/>
      </c>
      <c r="Z21" s="2" t="str">
        <f t="shared" si="4"/>
        <v/>
      </c>
      <c r="AA21" s="2" t="str">
        <f t="shared" si="5"/>
        <v/>
      </c>
      <c r="AB21" s="2">
        <f t="shared" si="11"/>
        <v>0</v>
      </c>
      <c r="AC21" s="2" t="str">
        <f>IF(A21&lt;&gt;A20,LOOKUP(A21:A998,REGIONS!A:A,REGIONS!B:B),"")</f>
        <v/>
      </c>
      <c r="AD21" s="2"/>
    </row>
    <row r="22" spans="1:30" x14ac:dyDescent="0.2">
      <c r="A22" s="3" t="s">
        <v>44</v>
      </c>
      <c r="B22" s="3">
        <v>2015</v>
      </c>
      <c r="C22" s="3">
        <v>104.3389969</v>
      </c>
      <c r="D22" s="3">
        <v>43.108001710000003</v>
      </c>
      <c r="E22" s="3">
        <v>97.869023380000002</v>
      </c>
      <c r="F22" s="3">
        <v>0</v>
      </c>
      <c r="G22" s="3">
        <v>1.95993621</v>
      </c>
      <c r="H22" s="3">
        <v>0.1710404089</v>
      </c>
      <c r="I22" s="3" t="s">
        <v>289</v>
      </c>
      <c r="J22" s="3" t="s">
        <v>289</v>
      </c>
      <c r="K22" s="3" t="s">
        <v>289</v>
      </c>
      <c r="L22" s="3" t="s">
        <v>289</v>
      </c>
      <c r="M22" s="3" t="s">
        <v>289</v>
      </c>
      <c r="N22" s="3" t="s">
        <v>289</v>
      </c>
      <c r="O22" s="3" t="s">
        <v>289</v>
      </c>
      <c r="P22" s="3" t="s">
        <v>289</v>
      </c>
      <c r="Q22" s="2">
        <v>1</v>
      </c>
      <c r="R22" s="2"/>
      <c r="S22" s="2">
        <f t="array" ref="S22">IF(A23=A22,(E23-E22)/(B23-B22),"")</f>
        <v>0</v>
      </c>
      <c r="T22" s="2" t="s">
        <v>289</v>
      </c>
      <c r="U22" s="2" t="s">
        <v>289</v>
      </c>
      <c r="V22" s="2">
        <f t="shared" si="12"/>
        <v>98</v>
      </c>
      <c r="W22" s="8" t="s">
        <v>289</v>
      </c>
      <c r="X22" s="8" t="s">
        <v>289</v>
      </c>
      <c r="Y22" s="2" t="str">
        <f t="shared" si="3"/>
        <v/>
      </c>
      <c r="Z22" s="2" t="str">
        <f t="shared" si="4"/>
        <v/>
      </c>
      <c r="AA22" s="2" t="str">
        <f t="shared" si="5"/>
        <v/>
      </c>
      <c r="AB22" s="2" t="s">
        <v>289</v>
      </c>
      <c r="AC22" s="2" t="str">
        <f>IF(A22&lt;&gt;A21,LOOKUP(A22:A998,REGIONS!A:A,REGIONS!B:B),"")</f>
        <v>Latin America &amp; Caribbean</v>
      </c>
      <c r="AD22" s="2"/>
    </row>
    <row r="23" spans="1:30" x14ac:dyDescent="0.2">
      <c r="A23" s="3" t="s">
        <v>44</v>
      </c>
      <c r="B23" s="3">
        <v>2016</v>
      </c>
      <c r="C23" s="3">
        <v>104.86499790000001</v>
      </c>
      <c r="D23" s="3">
        <v>43.191997530000002</v>
      </c>
      <c r="E23" s="3">
        <v>97.869023380000002</v>
      </c>
      <c r="F23" s="3">
        <v>0</v>
      </c>
      <c r="G23" s="3">
        <v>1.95993621</v>
      </c>
      <c r="H23" s="3">
        <v>0.1710404089</v>
      </c>
      <c r="I23" s="3" t="s">
        <v>289</v>
      </c>
      <c r="J23" s="3" t="s">
        <v>289</v>
      </c>
      <c r="K23" s="3" t="s">
        <v>289</v>
      </c>
      <c r="L23" s="3" t="s">
        <v>289</v>
      </c>
      <c r="M23" s="3" t="s">
        <v>289</v>
      </c>
      <c r="N23" s="3" t="s">
        <v>289</v>
      </c>
      <c r="O23" s="3" t="s">
        <v>289</v>
      </c>
      <c r="P23" s="3" t="s">
        <v>289</v>
      </c>
      <c r="Q23" s="2" t="str">
        <v/>
      </c>
      <c r="R23" s="2"/>
      <c r="S23" s="2" t="str">
        <f t="array" ref="S23">IF(A24=A23,(E24-E23)/(B24-B23),"")</f>
        <v/>
      </c>
      <c r="T23" s="2" t="str">
        <f t="array" ref="T23">IF(A24=A23,(M24-M23)/(B24-B23),"")</f>
        <v/>
      </c>
      <c r="U23" s="2" t="str">
        <f t="array" ref="U23">IF(A24=A23,(I24-I23)/(B24-B23),"")</f>
        <v/>
      </c>
      <c r="V23" s="2">
        <f t="shared" si="12"/>
        <v>98</v>
      </c>
      <c r="W23" s="8" t="s">
        <v>289</v>
      </c>
      <c r="X23" s="8" t="s">
        <v>289</v>
      </c>
      <c r="Y23" s="2" t="str">
        <f t="shared" si="3"/>
        <v/>
      </c>
      <c r="Z23" s="2" t="str">
        <f t="shared" si="4"/>
        <v/>
      </c>
      <c r="AA23" s="2" t="str">
        <f t="shared" si="5"/>
        <v/>
      </c>
      <c r="AB23" s="2">
        <f t="shared" ref="AB23:AB29" si="14">IF((A24=A23),(T23-U23),)</f>
        <v>0</v>
      </c>
      <c r="AC23" s="2" t="str">
        <f>IF(A23&lt;&gt;A22,LOOKUP(A23:A998,REGIONS!A:A,REGIONS!B:B),"")</f>
        <v/>
      </c>
      <c r="AD23" s="2"/>
    </row>
    <row r="24" spans="1:30" x14ac:dyDescent="0.2">
      <c r="A24" s="3" t="s">
        <v>45</v>
      </c>
      <c r="B24" s="3">
        <v>2015</v>
      </c>
      <c r="C24" s="3">
        <v>23932.498049999998</v>
      </c>
      <c r="D24" s="3">
        <v>85.701004030000007</v>
      </c>
      <c r="E24" s="3">
        <v>99.970005670000006</v>
      </c>
      <c r="F24" s="3">
        <v>0</v>
      </c>
      <c r="G24" s="3">
        <v>2.9994330570000002E-2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99.965000000000003</v>
      </c>
      <c r="N24" s="3">
        <v>0</v>
      </c>
      <c r="O24" s="3">
        <v>3.5000000000000003E-2</v>
      </c>
      <c r="P24" s="3">
        <v>0</v>
      </c>
      <c r="Q24" s="2">
        <v>5</v>
      </c>
      <c r="R24" s="2"/>
      <c r="S24" s="2">
        <f t="array" ref="S24">IF(A25=A24,(E25-E24)/(B25-B24),"")</f>
        <v>-3.8770000000454277E-5</v>
      </c>
      <c r="T24" s="2">
        <f t="array" ref="T24">IF(A25=A24,(M25-M24)/(B25-B24),"")</f>
        <v>0</v>
      </c>
      <c r="U24" s="2">
        <f t="array" ref="U24">IF(A25=A24,(I25-I24)/(B25-B24),"")</f>
        <v>0</v>
      </c>
      <c r="V24" s="2">
        <f t="shared" si="12"/>
        <v>100</v>
      </c>
      <c r="W24" s="2">
        <f t="shared" ref="W24:W29" si="15">ROUND($M$2:$M$463,0)</f>
        <v>100</v>
      </c>
      <c r="X24" s="2">
        <f t="shared" ref="X24:X29" si="16">ROUND(I24:I485,0)</f>
        <v>100</v>
      </c>
      <c r="Y24" s="2" t="str">
        <f t="shared" si="3"/>
        <v>Full access</v>
      </c>
      <c r="Z24" s="2" t="str">
        <f t="shared" si="4"/>
        <v>Full access</v>
      </c>
      <c r="AA24" s="2" t="str">
        <f t="shared" si="5"/>
        <v>Full access</v>
      </c>
      <c r="AB24" s="2">
        <f t="shared" si="14"/>
        <v>0</v>
      </c>
      <c r="AC24" s="2" t="str">
        <f>IF(A24&lt;&gt;A23,LOOKUP(A24:A998,REGIONS!A:A,REGIONS!B:B),"")</f>
        <v>East Asia &amp; Pacific</v>
      </c>
      <c r="AD24" s="2"/>
    </row>
    <row r="25" spans="1:30" x14ac:dyDescent="0.2">
      <c r="A25" s="3" t="s">
        <v>45</v>
      </c>
      <c r="B25" s="3">
        <v>2020</v>
      </c>
      <c r="C25" s="3">
        <v>25499.880860000001</v>
      </c>
      <c r="D25" s="3">
        <v>86.240997309999997</v>
      </c>
      <c r="E25" s="3">
        <v>99.969811820000004</v>
      </c>
      <c r="F25" s="3">
        <v>0</v>
      </c>
      <c r="G25" s="3">
        <v>3.0188178730000001E-2</v>
      </c>
      <c r="H25" s="3">
        <v>0</v>
      </c>
      <c r="I25" s="3">
        <v>100</v>
      </c>
      <c r="J25" s="3">
        <v>0</v>
      </c>
      <c r="K25" s="3">
        <v>0</v>
      </c>
      <c r="L25" s="3">
        <v>0</v>
      </c>
      <c r="M25" s="3">
        <v>99.965000000000003</v>
      </c>
      <c r="N25" s="3">
        <v>0</v>
      </c>
      <c r="O25" s="3">
        <v>3.5000000000000003E-2</v>
      </c>
      <c r="P25" s="3">
        <v>0</v>
      </c>
      <c r="Q25" s="2" t="str">
        <v/>
      </c>
      <c r="R25" s="2"/>
      <c r="S25" s="2" t="str">
        <f t="array" ref="S25">IF(A26=A25,(E26-E25)/(B26-B25),"")</f>
        <v/>
      </c>
      <c r="T25" s="2" t="str">
        <f t="array" ref="T25">IF(A26=A25,(M26-M25)/(B26-B25),"")</f>
        <v/>
      </c>
      <c r="U25" s="2" t="str">
        <f t="array" ref="U25">IF(A26=A25,(I26-I25)/(B26-B25),"")</f>
        <v/>
      </c>
      <c r="V25" s="2">
        <f t="shared" si="12"/>
        <v>100</v>
      </c>
      <c r="W25" s="2">
        <f t="shared" si="15"/>
        <v>100</v>
      </c>
      <c r="X25" s="2">
        <f t="shared" si="16"/>
        <v>100</v>
      </c>
      <c r="Y25" s="2" t="str">
        <f t="shared" si="3"/>
        <v/>
      </c>
      <c r="Z25" s="2" t="str">
        <f t="shared" si="4"/>
        <v/>
      </c>
      <c r="AA25" s="2" t="str">
        <f t="shared" si="5"/>
        <v/>
      </c>
      <c r="AB25" s="2">
        <f t="shared" si="14"/>
        <v>0</v>
      </c>
      <c r="AC25" s="2" t="str">
        <f>IF(A25&lt;&gt;A24,LOOKUP(A25:A998,REGIONS!A:A,REGIONS!B:B),"")</f>
        <v/>
      </c>
      <c r="AD25" s="2"/>
    </row>
    <row r="26" spans="1:30" x14ac:dyDescent="0.2">
      <c r="A26" s="3" t="s">
        <v>46</v>
      </c>
      <c r="B26" s="3">
        <v>2015</v>
      </c>
      <c r="C26" s="3">
        <v>8678.6669920000004</v>
      </c>
      <c r="D26" s="3">
        <v>57.715000150000002</v>
      </c>
      <c r="E26" s="3">
        <v>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2">
        <v>5</v>
      </c>
      <c r="R26" s="2"/>
      <c r="S26" s="2">
        <f t="array" ref="S26">IF(A27=A26,(E27-E26)/(B27-B26),"")</f>
        <v>0</v>
      </c>
      <c r="T26" s="2">
        <f t="array" ref="T26">IF(A27=A26,(M27-M26)/(B27-B26),"")</f>
        <v>0</v>
      </c>
      <c r="U26" s="2">
        <f t="array" ref="U26">IF(A27=A26,(I27-I26)/(B27-B26),"")</f>
        <v>0</v>
      </c>
      <c r="V26" s="2">
        <f t="shared" si="12"/>
        <v>100</v>
      </c>
      <c r="W26" s="2">
        <f t="shared" si="15"/>
        <v>100</v>
      </c>
      <c r="X26" s="2">
        <f t="shared" si="16"/>
        <v>100</v>
      </c>
      <c r="Y26" s="2" t="str">
        <f t="shared" si="3"/>
        <v>Full access</v>
      </c>
      <c r="Z26" s="2" t="str">
        <f t="shared" si="4"/>
        <v>Full access</v>
      </c>
      <c r="AA26" s="2" t="str">
        <f t="shared" si="5"/>
        <v>Full access</v>
      </c>
      <c r="AB26" s="2">
        <f t="shared" si="14"/>
        <v>0</v>
      </c>
      <c r="AC26" s="2" t="str">
        <f>IF(A26&lt;&gt;A25,LOOKUP(A26:A998,REGIONS!A:A,REGIONS!B:B),"")</f>
        <v>Europe &amp; Central Asia</v>
      </c>
      <c r="AD26" s="2"/>
    </row>
    <row r="27" spans="1:30" x14ac:dyDescent="0.2">
      <c r="A27" s="3" t="s">
        <v>46</v>
      </c>
      <c r="B27" s="3">
        <v>2020</v>
      </c>
      <c r="C27" s="3">
        <v>9006.4003909999992</v>
      </c>
      <c r="D27" s="3">
        <v>58.748001100000003</v>
      </c>
      <c r="E27" s="3">
        <v>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Q27" s="2" t="str">
        <v/>
      </c>
      <c r="R27" s="2"/>
      <c r="S27" s="2" t="str">
        <f t="array" ref="S27">IF(A28=A27,(E28-E27)/(B28-B27),"")</f>
        <v/>
      </c>
      <c r="T27" s="2" t="str">
        <f t="array" ref="T27">IF(A28=A27,(M28-M27)/(B28-B27),"")</f>
        <v/>
      </c>
      <c r="U27" s="2" t="str">
        <f t="array" ref="U27">IF(A28=A27,(I28-I27)/(B28-B27),"")</f>
        <v/>
      </c>
      <c r="V27" s="2">
        <f t="shared" si="12"/>
        <v>100</v>
      </c>
      <c r="W27" s="2">
        <f t="shared" si="15"/>
        <v>100</v>
      </c>
      <c r="X27" s="2">
        <f t="shared" si="16"/>
        <v>100</v>
      </c>
      <c r="Y27" s="2" t="str">
        <f t="shared" si="3"/>
        <v/>
      </c>
      <c r="Z27" s="2" t="str">
        <f t="shared" si="4"/>
        <v/>
      </c>
      <c r="AA27" s="2" t="str">
        <f t="shared" si="5"/>
        <v/>
      </c>
      <c r="AB27" s="2">
        <f t="shared" si="14"/>
        <v>0</v>
      </c>
      <c r="AC27" s="2" t="str">
        <f>IF(A27&lt;&gt;A26,LOOKUP(A27:A998,REGIONS!A:A,REGIONS!B:B),"")</f>
        <v/>
      </c>
      <c r="AD27" s="2"/>
    </row>
    <row r="28" spans="1:30" x14ac:dyDescent="0.2">
      <c r="A28" s="3" t="s">
        <v>47</v>
      </c>
      <c r="B28" s="3">
        <v>2015</v>
      </c>
      <c r="C28" s="3">
        <v>9622.7412110000005</v>
      </c>
      <c r="D28" s="3">
        <v>54.7140007</v>
      </c>
      <c r="E28" s="3">
        <v>92.420313980000003</v>
      </c>
      <c r="F28" s="3">
        <v>1.002242415</v>
      </c>
      <c r="G28" s="3">
        <v>4.3650895219999999</v>
      </c>
      <c r="H28" s="3">
        <v>2.2123540799999999</v>
      </c>
      <c r="I28" s="3">
        <v>84.143213270000004</v>
      </c>
      <c r="J28" s="3">
        <v>2.2131397310000001</v>
      </c>
      <c r="K28" s="3">
        <v>8.9882060060000004</v>
      </c>
      <c r="L28" s="3">
        <v>4.6554409919999999</v>
      </c>
      <c r="M28" s="3">
        <v>99.271152029999996</v>
      </c>
      <c r="N28" s="3">
        <v>0</v>
      </c>
      <c r="O28" s="3">
        <v>0.53860203449999999</v>
      </c>
      <c r="P28" s="3">
        <v>0.1902459339</v>
      </c>
      <c r="Q28" s="2">
        <v>5</v>
      </c>
      <c r="R28" s="2"/>
      <c r="S28" s="2">
        <f t="array" ref="S28">IF(A29=A28,(E29-E28)/(B29-B28),"")</f>
        <v>0.72461242999999909</v>
      </c>
      <c r="T28" s="2">
        <f t="array" ref="T28">IF(A29=A28,(M29-M28)/(B29-B28),"")</f>
        <v>0.14576959400000078</v>
      </c>
      <c r="U28" s="2">
        <f t="array" ref="U28">IF(A29=A28,(I29-I28)/(B29-B28),"")</f>
        <v>1.3565169359999998</v>
      </c>
      <c r="V28" s="2">
        <f t="shared" si="12"/>
        <v>92</v>
      </c>
      <c r="W28" s="2">
        <f t="shared" si="15"/>
        <v>99</v>
      </c>
      <c r="X28" s="2">
        <f t="shared" si="16"/>
        <v>84</v>
      </c>
      <c r="Y28" s="2" t="str">
        <f t="shared" si="3"/>
        <v/>
      </c>
      <c r="Z28" s="2" t="str">
        <f t="shared" si="4"/>
        <v/>
      </c>
      <c r="AA28" s="2" t="str">
        <f t="shared" si="5"/>
        <v/>
      </c>
      <c r="AB28" s="2">
        <f t="shared" si="14"/>
        <v>-1.210747341999999</v>
      </c>
      <c r="AC28" s="2" t="str">
        <f>IF(A28&lt;&gt;A27,LOOKUP(A28:A998,REGIONS!A:A,REGIONS!B:B),"")</f>
        <v>Europe &amp; Central Asia</v>
      </c>
      <c r="AD28" s="2"/>
    </row>
    <row r="29" spans="1:30" x14ac:dyDescent="0.2">
      <c r="A29" s="3" t="s">
        <v>47</v>
      </c>
      <c r="B29" s="3">
        <v>2020</v>
      </c>
      <c r="C29" s="3">
        <v>10139.174800000001</v>
      </c>
      <c r="D29" s="3">
        <v>56.397003169999998</v>
      </c>
      <c r="E29" s="3">
        <v>96.043376129999999</v>
      </c>
      <c r="F29" s="3">
        <v>1.04278118</v>
      </c>
      <c r="G29" s="3">
        <v>2.9138426879999999</v>
      </c>
      <c r="H29" s="3">
        <v>0</v>
      </c>
      <c r="I29" s="3">
        <v>90.925797950000003</v>
      </c>
      <c r="J29" s="3">
        <v>2.3915356710000002</v>
      </c>
      <c r="K29" s="3">
        <v>6.6826663770000003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2" t="str">
        <v/>
      </c>
      <c r="R29" s="2"/>
      <c r="S29" s="2" t="str">
        <f t="array" ref="S29">IF(A30=A29,(E30-E29)/(B30-B29),"")</f>
        <v/>
      </c>
      <c r="T29" s="2" t="str">
        <f t="array" ref="T29">IF(A30=A29,(M30-M29)/(B30-B29),"")</f>
        <v/>
      </c>
      <c r="U29" s="2" t="str">
        <f t="array" ref="U29">IF(A30=A29,(I30-I29)/(B30-B29),"")</f>
        <v/>
      </c>
      <c r="V29" s="2">
        <f t="shared" si="12"/>
        <v>96</v>
      </c>
      <c r="W29" s="2">
        <f t="shared" si="15"/>
        <v>100</v>
      </c>
      <c r="X29" s="2">
        <f t="shared" si="16"/>
        <v>91</v>
      </c>
      <c r="Y29" s="2" t="str">
        <f t="shared" si="3"/>
        <v/>
      </c>
      <c r="Z29" s="2" t="str">
        <f t="shared" si="4"/>
        <v/>
      </c>
      <c r="AA29" s="2" t="str">
        <f t="shared" si="5"/>
        <v/>
      </c>
      <c r="AB29" s="2">
        <f t="shared" si="14"/>
        <v>0</v>
      </c>
      <c r="AC29" s="2" t="str">
        <f>IF(A29&lt;&gt;A28,LOOKUP(A29:A998,REGIONS!A:A,REGIONS!B:B),"")</f>
        <v/>
      </c>
      <c r="AD29" s="2"/>
    </row>
    <row r="30" spans="1:30" x14ac:dyDescent="0.2">
      <c r="A30" s="3" t="s">
        <v>48</v>
      </c>
      <c r="B30" s="3">
        <v>2015</v>
      </c>
      <c r="C30" s="3">
        <v>374.2000122</v>
      </c>
      <c r="D30" s="3">
        <v>82.745994569999993</v>
      </c>
      <c r="E30" s="3">
        <v>98.886960500000001</v>
      </c>
      <c r="F30" s="3">
        <v>0</v>
      </c>
      <c r="G30" s="3">
        <v>1.113039503</v>
      </c>
      <c r="H30" s="3">
        <v>0</v>
      </c>
      <c r="I30" s="3" t="s">
        <v>289</v>
      </c>
      <c r="J30" s="3" t="s">
        <v>289</v>
      </c>
      <c r="K30" s="3" t="s">
        <v>289</v>
      </c>
      <c r="L30" s="3" t="s">
        <v>289</v>
      </c>
      <c r="M30" s="3" t="s">
        <v>289</v>
      </c>
      <c r="N30" s="3" t="s">
        <v>289</v>
      </c>
      <c r="O30" s="3" t="s">
        <v>289</v>
      </c>
      <c r="P30" s="3" t="s">
        <v>289</v>
      </c>
      <c r="Q30" s="2">
        <v>4</v>
      </c>
      <c r="R30" s="2"/>
      <c r="S30" s="2">
        <f t="array" ref="S30">IF(A31=A30,(E31-E30)/(B31-B30),"")</f>
        <v>0</v>
      </c>
      <c r="T30" s="2" t="s">
        <v>289</v>
      </c>
      <c r="U30" s="2" t="s">
        <v>289</v>
      </c>
      <c r="V30" s="2">
        <f t="shared" si="12"/>
        <v>99</v>
      </c>
      <c r="W30" s="8" t="s">
        <v>289</v>
      </c>
      <c r="X30" s="8" t="s">
        <v>289</v>
      </c>
      <c r="Y30" s="2" t="str">
        <f t="shared" si="3"/>
        <v/>
      </c>
      <c r="Z30" s="2" t="str">
        <f t="shared" si="4"/>
        <v/>
      </c>
      <c r="AA30" s="2" t="str">
        <f t="shared" si="5"/>
        <v/>
      </c>
      <c r="AB30" s="2" t="s">
        <v>289</v>
      </c>
      <c r="AC30" s="2" t="str">
        <f>IF(A30&lt;&gt;A29,LOOKUP(A30:A998,REGIONS!A:A,REGIONS!B:B),"")</f>
        <v>Latin America &amp; Caribbean</v>
      </c>
      <c r="AD30" s="2"/>
    </row>
    <row r="31" spans="1:30" x14ac:dyDescent="0.2">
      <c r="A31" s="3" t="s">
        <v>48</v>
      </c>
      <c r="B31" s="3">
        <v>2019</v>
      </c>
      <c r="C31" s="3">
        <v>389.48599239999999</v>
      </c>
      <c r="D31" s="3">
        <v>83.131996150000006</v>
      </c>
      <c r="E31" s="3">
        <v>98.886960500000001</v>
      </c>
      <c r="F31" s="3">
        <v>0</v>
      </c>
      <c r="G31" s="3">
        <v>1.113039503</v>
      </c>
      <c r="H31" s="3">
        <v>0</v>
      </c>
      <c r="I31" s="3" t="s">
        <v>289</v>
      </c>
      <c r="J31" s="3" t="s">
        <v>289</v>
      </c>
      <c r="K31" s="3" t="s">
        <v>289</v>
      </c>
      <c r="L31" s="3" t="s">
        <v>289</v>
      </c>
      <c r="M31" s="3" t="s">
        <v>289</v>
      </c>
      <c r="N31" s="3" t="s">
        <v>289</v>
      </c>
      <c r="O31" s="3" t="s">
        <v>289</v>
      </c>
      <c r="P31" s="3" t="s">
        <v>289</v>
      </c>
      <c r="Q31" s="2" t="str">
        <v/>
      </c>
      <c r="R31" s="2"/>
      <c r="S31" s="2" t="str">
        <f t="array" ref="S31">IF(A32=A31,(E32-E31)/(B32-B31),"")</f>
        <v/>
      </c>
      <c r="T31" s="2" t="str">
        <f t="array" ref="T31">IF(A32=A31,(M32-M31)/(B32-B31),"")</f>
        <v/>
      </c>
      <c r="U31" s="2" t="str">
        <f t="array" ref="U31">IF(A32=A31,(I32-I31)/(B32-B31),"")</f>
        <v/>
      </c>
      <c r="V31" s="2">
        <f t="shared" si="12"/>
        <v>99</v>
      </c>
      <c r="W31" s="8" t="s">
        <v>289</v>
      </c>
      <c r="X31" s="8" t="s">
        <v>289</v>
      </c>
      <c r="Y31" s="2" t="str">
        <f t="shared" si="3"/>
        <v/>
      </c>
      <c r="Z31" s="2" t="str">
        <f t="shared" si="4"/>
        <v/>
      </c>
      <c r="AA31" s="2" t="str">
        <f t="shared" si="5"/>
        <v/>
      </c>
      <c r="AB31" s="2">
        <f>IF((A32=A31),(T31-U31),)</f>
        <v>0</v>
      </c>
      <c r="AC31" s="2" t="str">
        <f>IF(A31&lt;&gt;A30,LOOKUP(A31:A998,REGIONS!A:A,REGIONS!B:B),"")</f>
        <v/>
      </c>
      <c r="AD31" s="2"/>
    </row>
    <row r="32" spans="1:30" x14ac:dyDescent="0.2">
      <c r="A32" s="3" t="s">
        <v>49</v>
      </c>
      <c r="B32" s="3">
        <v>2015</v>
      </c>
      <c r="C32" s="3">
        <v>1371.8530270000001</v>
      </c>
      <c r="D32" s="3">
        <v>88.998992920000006</v>
      </c>
      <c r="E32" s="3">
        <v>100</v>
      </c>
      <c r="F32" s="3">
        <v>0</v>
      </c>
      <c r="G32" s="3">
        <v>0</v>
      </c>
      <c r="H32" s="3">
        <v>0</v>
      </c>
      <c r="I32" s="3" t="s">
        <v>289</v>
      </c>
      <c r="J32" s="3" t="s">
        <v>289</v>
      </c>
      <c r="K32" s="3" t="s">
        <v>289</v>
      </c>
      <c r="L32" s="3" t="s">
        <v>289</v>
      </c>
      <c r="M32" s="3" t="s">
        <v>289</v>
      </c>
      <c r="N32" s="3" t="s">
        <v>289</v>
      </c>
      <c r="O32" s="3" t="s">
        <v>289</v>
      </c>
      <c r="P32" s="3" t="s">
        <v>289</v>
      </c>
      <c r="Q32" s="2">
        <v>5</v>
      </c>
      <c r="R32" s="2"/>
      <c r="S32" s="2">
        <f t="array" ref="S32">IF(A33=A32,(E33-E32)/(B33-B32),"")</f>
        <v>0</v>
      </c>
      <c r="T32" s="2" t="s">
        <v>289</v>
      </c>
      <c r="U32" s="2" t="s">
        <v>289</v>
      </c>
      <c r="V32" s="2">
        <f t="shared" si="12"/>
        <v>100</v>
      </c>
      <c r="W32" s="8" t="s">
        <v>289</v>
      </c>
      <c r="X32" s="8" t="s">
        <v>289</v>
      </c>
      <c r="Y32" s="2" t="str">
        <f t="shared" si="3"/>
        <v>Full access</v>
      </c>
      <c r="Z32" s="2" t="str">
        <f t="shared" si="4"/>
        <v/>
      </c>
      <c r="AA32" s="2" t="str">
        <f t="shared" si="5"/>
        <v/>
      </c>
      <c r="AB32" s="2" t="s">
        <v>289</v>
      </c>
      <c r="AC32" s="2" t="str">
        <f>IF(A32&lt;&gt;A31,LOOKUP(A32:A998,REGIONS!A:A,REGIONS!B:B),"")</f>
        <v>Europe &amp; Central Asia</v>
      </c>
      <c r="AD32" s="2"/>
    </row>
    <row r="33" spans="1:30" x14ac:dyDescent="0.2">
      <c r="A33" s="3" t="s">
        <v>49</v>
      </c>
      <c r="B33" s="3">
        <v>2020</v>
      </c>
      <c r="C33" s="3">
        <v>1701.5830080000001</v>
      </c>
      <c r="D33" s="3">
        <v>89.506004329999996</v>
      </c>
      <c r="E33" s="3">
        <v>100</v>
      </c>
      <c r="F33" s="3">
        <v>0</v>
      </c>
      <c r="G33" s="3">
        <v>0</v>
      </c>
      <c r="H33" s="3">
        <v>0</v>
      </c>
      <c r="I33" s="3" t="s">
        <v>289</v>
      </c>
      <c r="J33" s="3" t="s">
        <v>289</v>
      </c>
      <c r="K33" s="3" t="s">
        <v>289</v>
      </c>
      <c r="L33" s="3" t="s">
        <v>289</v>
      </c>
      <c r="M33" s="3" t="s">
        <v>289</v>
      </c>
      <c r="N33" s="3" t="s">
        <v>289</v>
      </c>
      <c r="O33" s="3" t="s">
        <v>289</v>
      </c>
      <c r="P33" s="3" t="s">
        <v>289</v>
      </c>
      <c r="Q33" s="2" t="str">
        <v/>
      </c>
      <c r="R33" s="2"/>
      <c r="S33" s="2" t="str">
        <f t="array" ref="S33">IF(A34=A33,(E34-E33)/(B34-B33),"")</f>
        <v/>
      </c>
      <c r="T33" s="2" t="str">
        <f t="array" ref="T33">IF(A34=A33,(M34-M33)/(B34-B33),"")</f>
        <v/>
      </c>
      <c r="U33" s="2" t="str">
        <f t="array" ref="U33">IF(A34=A33,(I34-I33)/(B34-B33),"")</f>
        <v/>
      </c>
      <c r="V33" s="2">
        <f t="shared" si="12"/>
        <v>100</v>
      </c>
      <c r="W33" s="8" t="s">
        <v>289</v>
      </c>
      <c r="X33" s="8" t="s">
        <v>289</v>
      </c>
      <c r="Y33" s="2" t="str">
        <f t="shared" si="3"/>
        <v/>
      </c>
      <c r="Z33" s="2" t="str">
        <f t="shared" si="4"/>
        <v/>
      </c>
      <c r="AA33" s="2" t="str">
        <f t="shared" si="5"/>
        <v/>
      </c>
      <c r="AB33" s="2">
        <f t="shared" ref="AB33:AB35" si="17">IF((A34=A33),(T33-U33),)</f>
        <v>0</v>
      </c>
      <c r="AC33" s="2" t="str">
        <f>IF(A33&lt;&gt;A32,LOOKUP(A33:A998,REGIONS!A:A,REGIONS!B:B),"")</f>
        <v/>
      </c>
      <c r="AD33" s="2"/>
    </row>
    <row r="34" spans="1:30" x14ac:dyDescent="0.2">
      <c r="A34" s="3" t="s">
        <v>50</v>
      </c>
      <c r="B34" s="3">
        <v>2015</v>
      </c>
      <c r="C34" s="3">
        <v>156256.2813</v>
      </c>
      <c r="D34" s="3">
        <v>34.308002469999998</v>
      </c>
      <c r="E34" s="3">
        <v>97.101602470000003</v>
      </c>
      <c r="F34" s="3">
        <v>1.087988961</v>
      </c>
      <c r="G34" s="3">
        <v>0.72156165819999996</v>
      </c>
      <c r="H34" s="3">
        <v>1.08884691</v>
      </c>
      <c r="I34" s="3">
        <v>96.773011280000006</v>
      </c>
      <c r="J34" s="3">
        <v>1.0462141620000001</v>
      </c>
      <c r="K34" s="3">
        <v>0.73174732170000001</v>
      </c>
      <c r="L34" s="3">
        <v>1.4490272369999999</v>
      </c>
      <c r="M34" s="3">
        <v>97.730779679999998</v>
      </c>
      <c r="N34" s="3">
        <v>1.167978177</v>
      </c>
      <c r="O34" s="3">
        <v>0.70205843499999998</v>
      </c>
      <c r="P34" s="3">
        <v>0.39918370739999998</v>
      </c>
      <c r="Q34" s="2">
        <v>5</v>
      </c>
      <c r="R34" s="2"/>
      <c r="S34" s="2">
        <f t="array" ref="S34">IF(A35=A34,(E35-E34)/(B35-B34),"")</f>
        <v>0.11927155599999821</v>
      </c>
      <c r="T34" s="2">
        <f t="array" ref="T34">IF(A35=A34,(M35-M34)/(B35-B34),"")</f>
        <v>-6.5600341999999048E-2</v>
      </c>
      <c r="U34" s="2">
        <f t="array" ref="U34">IF(A35=A34,(I35-I34)/(B35-B34),"")</f>
        <v>0.22144529599999885</v>
      </c>
      <c r="V34" s="2">
        <f t="shared" si="12"/>
        <v>97</v>
      </c>
      <c r="W34" s="2">
        <f t="shared" ref="W34:W35" si="18">ROUND($M$2:$M$463,0)</f>
        <v>98</v>
      </c>
      <c r="X34" s="2">
        <f t="shared" ref="X34:X35" si="19">ROUND(I34:I495,0)</f>
        <v>97</v>
      </c>
      <c r="Y34" s="2" t="str">
        <f t="shared" si="3"/>
        <v/>
      </c>
      <c r="Z34" s="2" t="str">
        <f t="shared" si="4"/>
        <v/>
      </c>
      <c r="AA34" s="2" t="str">
        <f t="shared" si="5"/>
        <v/>
      </c>
      <c r="AB34" s="2">
        <f t="shared" si="17"/>
        <v>-0.28704563799999788</v>
      </c>
      <c r="AC34" s="2" t="str">
        <f>IF(A34&lt;&gt;A33,LOOKUP(A34:A998,REGIONS!A:A,REGIONS!B:B),"")</f>
        <v>South Asia</v>
      </c>
      <c r="AD34" s="2"/>
    </row>
    <row r="35" spans="1:30" x14ac:dyDescent="0.2">
      <c r="A35" s="3" t="s">
        <v>50</v>
      </c>
      <c r="B35" s="3">
        <v>2020</v>
      </c>
      <c r="C35" s="3">
        <v>164689.39060000001</v>
      </c>
      <c r="D35" s="3">
        <v>38.177001949999998</v>
      </c>
      <c r="E35" s="3">
        <v>97.697960249999994</v>
      </c>
      <c r="F35" s="3">
        <v>1.1564258780000001</v>
      </c>
      <c r="G35" s="3">
        <v>0.46265570020000002</v>
      </c>
      <c r="H35" s="3">
        <v>0.68295817349999999</v>
      </c>
      <c r="I35" s="3">
        <v>97.88023776</v>
      </c>
      <c r="J35" s="3">
        <v>0.85810498040000005</v>
      </c>
      <c r="K35" s="3">
        <v>0.31648024139999997</v>
      </c>
      <c r="L35" s="3">
        <v>0.94517701509999996</v>
      </c>
      <c r="M35" s="3">
        <v>97.402777970000002</v>
      </c>
      <c r="N35" s="3">
        <v>1.6395201210000001</v>
      </c>
      <c r="O35" s="3">
        <v>0.69937521469999997</v>
      </c>
      <c r="P35" s="3">
        <v>0.25832669339999997</v>
      </c>
      <c r="Q35" s="2" t="str">
        <v/>
      </c>
      <c r="R35" s="2"/>
      <c r="S35" s="2" t="str">
        <f t="array" ref="S35">IF(A36=A35,(E36-E35)/(B36-B35),"")</f>
        <v/>
      </c>
      <c r="T35" s="2" t="str">
        <f t="array" ref="T35">IF(A36=A35,(M36-M35)/(B36-B35),"")</f>
        <v/>
      </c>
      <c r="U35" s="2" t="str">
        <f t="array" ref="U35">IF(A36=A35,(I36-I35)/(B36-B35),"")</f>
        <v/>
      </c>
      <c r="V35" s="2">
        <f t="shared" si="12"/>
        <v>98</v>
      </c>
      <c r="W35" s="2">
        <f t="shared" si="18"/>
        <v>97</v>
      </c>
      <c r="X35" s="2">
        <f t="shared" si="19"/>
        <v>98</v>
      </c>
      <c r="Y35" s="2" t="str">
        <f t="shared" si="3"/>
        <v/>
      </c>
      <c r="Z35" s="2" t="str">
        <f t="shared" si="4"/>
        <v/>
      </c>
      <c r="AA35" s="2" t="str">
        <f t="shared" si="5"/>
        <v/>
      </c>
      <c r="AB35" s="2">
        <f t="shared" si="17"/>
        <v>0</v>
      </c>
      <c r="AC35" s="2" t="str">
        <f>IF(A35&lt;&gt;A34,LOOKUP(A35:A998,REGIONS!A:A,REGIONS!B:B),"")</f>
        <v/>
      </c>
      <c r="AD35" s="2"/>
    </row>
    <row r="36" spans="1:30" x14ac:dyDescent="0.2">
      <c r="A36" s="3" t="s">
        <v>51</v>
      </c>
      <c r="B36" s="3">
        <v>2015</v>
      </c>
      <c r="C36" s="3">
        <v>285.32699580000002</v>
      </c>
      <c r="D36" s="3">
        <v>31.24899864</v>
      </c>
      <c r="E36" s="3">
        <v>98.474444739999996</v>
      </c>
      <c r="F36" s="3">
        <v>0.26749190639999998</v>
      </c>
      <c r="G36" s="3">
        <v>1.2580633510000001</v>
      </c>
      <c r="H36" s="3">
        <v>0</v>
      </c>
      <c r="I36" s="3" t="s">
        <v>289</v>
      </c>
      <c r="J36" s="3" t="s">
        <v>289</v>
      </c>
      <c r="K36" s="3" t="s">
        <v>289</v>
      </c>
      <c r="L36" s="3" t="s">
        <v>289</v>
      </c>
      <c r="M36" s="3" t="s">
        <v>289</v>
      </c>
      <c r="N36" s="3" t="s">
        <v>289</v>
      </c>
      <c r="O36" s="3" t="s">
        <v>289</v>
      </c>
      <c r="P36" s="3" t="s">
        <v>289</v>
      </c>
      <c r="Q36" s="2">
        <v>5</v>
      </c>
      <c r="R36" s="2"/>
      <c r="S36" s="2">
        <f t="array" ref="S36">IF(A37=A36,(E37-E36)/(B37-B36),"")</f>
        <v>8.0011360000014527E-3</v>
      </c>
      <c r="T36" s="2" t="s">
        <v>289</v>
      </c>
      <c r="U36" s="2" t="s">
        <v>289</v>
      </c>
      <c r="V36" s="2">
        <f t="shared" si="12"/>
        <v>98</v>
      </c>
      <c r="W36" s="8" t="s">
        <v>289</v>
      </c>
      <c r="X36" s="8" t="s">
        <v>289</v>
      </c>
      <c r="Y36" s="2" t="str">
        <f t="shared" si="3"/>
        <v/>
      </c>
      <c r="Z36" s="2" t="str">
        <f t="shared" si="4"/>
        <v/>
      </c>
      <c r="AA36" s="2" t="str">
        <f t="shared" si="5"/>
        <v/>
      </c>
      <c r="AB36" s="2" t="s">
        <v>289</v>
      </c>
      <c r="AC36" s="2" t="str">
        <f>IF(A36&lt;&gt;A35,LOOKUP(A36:A998,REGIONS!A:A,REGIONS!B:B),"")</f>
        <v>Latin America &amp; Caribbean</v>
      </c>
      <c r="AD36" s="2"/>
    </row>
    <row r="37" spans="1:30" x14ac:dyDescent="0.2">
      <c r="A37" s="3" t="s">
        <v>51</v>
      </c>
      <c r="B37" s="3">
        <v>2020</v>
      </c>
      <c r="C37" s="3">
        <v>287.37100220000002</v>
      </c>
      <c r="D37" s="3">
        <v>31.190999980000001</v>
      </c>
      <c r="E37" s="3">
        <v>98.514450420000003</v>
      </c>
      <c r="F37" s="3">
        <v>0.26760057609999999</v>
      </c>
      <c r="G37" s="3">
        <v>1.2179490049999999</v>
      </c>
      <c r="H37" s="3">
        <v>0</v>
      </c>
      <c r="I37" s="3" t="s">
        <v>289</v>
      </c>
      <c r="J37" s="3" t="s">
        <v>289</v>
      </c>
      <c r="K37" s="3" t="s">
        <v>289</v>
      </c>
      <c r="L37" s="3" t="s">
        <v>289</v>
      </c>
      <c r="M37" s="3" t="s">
        <v>289</v>
      </c>
      <c r="N37" s="3" t="s">
        <v>289</v>
      </c>
      <c r="O37" s="3" t="s">
        <v>289</v>
      </c>
      <c r="P37" s="3" t="s">
        <v>289</v>
      </c>
      <c r="Q37" s="2" t="str">
        <v/>
      </c>
      <c r="R37" s="2"/>
      <c r="S37" s="2" t="str">
        <f t="array" ref="S37">IF(A38=A37,(E38-E37)/(B38-B37),"")</f>
        <v/>
      </c>
      <c r="T37" s="2" t="str">
        <f t="array" ref="T37">IF(A38=A37,(M38-M37)/(B38-B37),"")</f>
        <v/>
      </c>
      <c r="U37" s="2" t="str">
        <f t="array" ref="U37">IF(A38=A37,(I38-I37)/(B38-B37),"")</f>
        <v/>
      </c>
      <c r="V37" s="2">
        <f t="shared" si="12"/>
        <v>99</v>
      </c>
      <c r="W37" s="8" t="s">
        <v>289</v>
      </c>
      <c r="X37" s="8" t="s">
        <v>289</v>
      </c>
      <c r="Y37" s="2" t="str">
        <f t="shared" si="3"/>
        <v/>
      </c>
      <c r="Z37" s="2" t="str">
        <f t="shared" si="4"/>
        <v/>
      </c>
      <c r="AA37" s="2" t="str">
        <f t="shared" si="5"/>
        <v/>
      </c>
      <c r="AB37" s="2">
        <f t="shared" ref="AB37:AB45" si="20">IF((A38=A37),(T37-U37),)</f>
        <v>0</v>
      </c>
      <c r="AC37" s="2" t="str">
        <f>IF(A37&lt;&gt;A36,LOOKUP(A37:A998,REGIONS!A:A,REGIONS!B:B),"")</f>
        <v/>
      </c>
      <c r="AD37" s="2"/>
    </row>
    <row r="38" spans="1:30" x14ac:dyDescent="0.2">
      <c r="A38" s="3" t="s">
        <v>52</v>
      </c>
      <c r="B38" s="3">
        <v>2015</v>
      </c>
      <c r="C38" s="3">
        <v>9439.4238280000009</v>
      </c>
      <c r="D38" s="3">
        <v>77.180999760000006</v>
      </c>
      <c r="E38" s="3">
        <v>96.477067090000006</v>
      </c>
      <c r="F38" s="3">
        <v>3.3001301079999998</v>
      </c>
      <c r="G38" s="3">
        <v>0.22280279950000001</v>
      </c>
      <c r="H38" s="3">
        <v>0</v>
      </c>
      <c r="I38" s="3">
        <v>98.330671600000002</v>
      </c>
      <c r="J38" s="3">
        <v>0.99323910709999996</v>
      </c>
      <c r="K38" s="3">
        <v>0.67608928950000002</v>
      </c>
      <c r="L38" s="3">
        <v>0</v>
      </c>
      <c r="M38" s="3">
        <v>95.92903518</v>
      </c>
      <c r="N38" s="3">
        <v>3.9821753929999999</v>
      </c>
      <c r="O38" s="3">
        <v>8.8789423830000005E-2</v>
      </c>
      <c r="P38" s="3">
        <v>0</v>
      </c>
      <c r="Q38" s="2">
        <v>5</v>
      </c>
      <c r="R38" s="2"/>
      <c r="S38" s="2">
        <f t="array" ref="S38">IF(A39=A38,(E39-E38)/(B39-B38),"")</f>
        <v>1.1531797999998617E-2</v>
      </c>
      <c r="T38" s="2">
        <f t="array" ref="T38">IF(A39=A38,(M39-M38)/(B39-B38),"")</f>
        <v>1.6367687999999703E-2</v>
      </c>
      <c r="U38" s="2">
        <f t="array" ref="U38">IF(A39=A38,(I39-I38)/(B39-B38),"")</f>
        <v>4.6690141999999921E-2</v>
      </c>
      <c r="V38" s="2">
        <f t="shared" si="12"/>
        <v>96</v>
      </c>
      <c r="W38" s="2">
        <f t="shared" ref="W38:W57" si="21">ROUND($M$2:$M$463,0)</f>
        <v>96</v>
      </c>
      <c r="X38" s="2">
        <f t="shared" ref="X38:X45" si="22">ROUND(I38:I499,0)</f>
        <v>98</v>
      </c>
      <c r="Y38" s="2" t="str">
        <f t="shared" si="3"/>
        <v/>
      </c>
      <c r="Z38" s="2" t="str">
        <f t="shared" si="4"/>
        <v/>
      </c>
      <c r="AA38" s="2" t="str">
        <f t="shared" si="5"/>
        <v/>
      </c>
      <c r="AB38" s="2">
        <f t="shared" si="20"/>
        <v>-3.0322454000000217E-2</v>
      </c>
      <c r="AC38" s="2" t="str">
        <f>IF(A38&lt;&gt;A37,LOOKUP(A38:A998,REGIONS!A:A,REGIONS!B:B),"")</f>
        <v>Europe &amp; Central Asia</v>
      </c>
      <c r="AD38" s="2"/>
    </row>
    <row r="39" spans="1:30" x14ac:dyDescent="0.2">
      <c r="A39" s="3" t="s">
        <v>52</v>
      </c>
      <c r="B39" s="3">
        <v>2020</v>
      </c>
      <c r="C39" s="3">
        <v>9449.3212889999995</v>
      </c>
      <c r="D39" s="3">
        <v>79.483001709999996</v>
      </c>
      <c r="E39" s="3">
        <v>96.534726079999999</v>
      </c>
      <c r="F39" s="3">
        <v>3.3721195499999999</v>
      </c>
      <c r="G39" s="3">
        <v>9.3154368370000004E-2</v>
      </c>
      <c r="H39" s="3">
        <v>0</v>
      </c>
      <c r="I39" s="3">
        <v>98.564122310000002</v>
      </c>
      <c r="J39" s="3">
        <v>0.9955971951</v>
      </c>
      <c r="K39" s="3">
        <v>0.4402804931</v>
      </c>
      <c r="L39" s="3">
        <v>0</v>
      </c>
      <c r="M39" s="3">
        <v>96.010873619999998</v>
      </c>
      <c r="N39" s="3">
        <v>3.9855726439999999</v>
      </c>
      <c r="O39" s="3">
        <v>3.5537319770000001E-3</v>
      </c>
      <c r="P39" s="3">
        <v>0</v>
      </c>
      <c r="Q39" s="2" t="str">
        <v/>
      </c>
      <c r="R39" s="2"/>
      <c r="S39" s="2" t="str">
        <f t="array" ref="S39">IF(A40=A39,(E40-E39)/(B40-B39),"")</f>
        <v/>
      </c>
      <c r="T39" s="2" t="str">
        <f t="array" ref="T39">IF(A40=A39,(M40-M39)/(B40-B39),"")</f>
        <v/>
      </c>
      <c r="U39" s="2" t="str">
        <f t="array" ref="U39">IF(A40=A39,(I40-I39)/(B40-B39),"")</f>
        <v/>
      </c>
      <c r="V39" s="2">
        <f t="shared" si="12"/>
        <v>97</v>
      </c>
      <c r="W39" s="2">
        <f t="shared" si="21"/>
        <v>96</v>
      </c>
      <c r="X39" s="2">
        <f t="shared" si="22"/>
        <v>99</v>
      </c>
      <c r="Y39" s="2" t="str">
        <f t="shared" si="3"/>
        <v/>
      </c>
      <c r="Z39" s="2" t="str">
        <f t="shared" si="4"/>
        <v/>
      </c>
      <c r="AA39" s="2" t="str">
        <f t="shared" si="5"/>
        <v/>
      </c>
      <c r="AB39" s="2">
        <f t="shared" si="20"/>
        <v>0</v>
      </c>
      <c r="AC39" s="2" t="str">
        <f>IF(A39&lt;&gt;A38,LOOKUP(A39:A998,REGIONS!A:A,REGIONS!B:B),"")</f>
        <v/>
      </c>
      <c r="AD39" s="2"/>
    </row>
    <row r="40" spans="1:30" x14ac:dyDescent="0.2">
      <c r="A40" s="3" t="s">
        <v>53</v>
      </c>
      <c r="B40" s="3">
        <v>2015</v>
      </c>
      <c r="C40" s="3">
        <v>11287.93066</v>
      </c>
      <c r="D40" s="3">
        <v>97.875999449999995</v>
      </c>
      <c r="E40" s="3">
        <v>99.999997699999994</v>
      </c>
      <c r="F40" s="3">
        <v>0</v>
      </c>
      <c r="G40" s="3">
        <v>2.2980245119999998E-6</v>
      </c>
      <c r="H40" s="3">
        <v>0</v>
      </c>
      <c r="I40" s="3">
        <v>100</v>
      </c>
      <c r="J40" s="3">
        <v>0</v>
      </c>
      <c r="K40" s="3">
        <v>0</v>
      </c>
      <c r="L40" s="3">
        <v>0</v>
      </c>
      <c r="M40" s="3">
        <v>100</v>
      </c>
      <c r="N40" s="3">
        <v>0</v>
      </c>
      <c r="O40" s="3">
        <v>0</v>
      </c>
      <c r="P40" s="3">
        <v>0</v>
      </c>
      <c r="Q40" s="2">
        <v>5</v>
      </c>
      <c r="R40" s="2"/>
      <c r="S40" s="2">
        <f t="array" ref="S40">IF(A41=A40,(E41-E40)/(B41-B40),"")</f>
        <v>-2.4999999936881068E-7</v>
      </c>
      <c r="T40" s="2">
        <f t="array" ref="T40">IF(A41=A40,(M41-M40)/(B41-B40),"")</f>
        <v>0</v>
      </c>
      <c r="U40" s="2">
        <f t="array" ref="U40">IF(A41=A40,(I41-I40)/(B41-B40),"")</f>
        <v>0</v>
      </c>
      <c r="V40" s="2">
        <f t="shared" si="12"/>
        <v>100</v>
      </c>
      <c r="W40" s="2">
        <f t="shared" si="21"/>
        <v>100</v>
      </c>
      <c r="X40" s="2">
        <f t="shared" si="22"/>
        <v>100</v>
      </c>
      <c r="Y40" s="2" t="str">
        <f t="shared" si="3"/>
        <v>Full access</v>
      </c>
      <c r="Z40" s="2" t="str">
        <f t="shared" si="4"/>
        <v>Full access</v>
      </c>
      <c r="AA40" s="2" t="str">
        <f t="shared" si="5"/>
        <v>Full access</v>
      </c>
      <c r="AB40" s="2">
        <f t="shared" si="20"/>
        <v>0</v>
      </c>
      <c r="AC40" s="2" t="str">
        <f>IF(A40&lt;&gt;A39,LOOKUP(A40:A998,REGIONS!A:A,REGIONS!B:B),"")</f>
        <v>Europe &amp; Central Asia</v>
      </c>
      <c r="AD40" s="2"/>
    </row>
    <row r="41" spans="1:30" x14ac:dyDescent="0.2">
      <c r="A41" s="3" t="s">
        <v>53</v>
      </c>
      <c r="B41" s="3">
        <v>2020</v>
      </c>
      <c r="C41" s="3">
        <v>11589.61621</v>
      </c>
      <c r="D41" s="3">
        <v>98.078994750000007</v>
      </c>
      <c r="E41" s="3">
        <v>99.999996449999998</v>
      </c>
      <c r="F41" s="3">
        <v>0</v>
      </c>
      <c r="G41" s="3">
        <v>3.5547967910000002E-6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2" t="str">
        <v/>
      </c>
      <c r="R41" s="2"/>
      <c r="S41" s="2" t="str">
        <f t="array" ref="S41">IF(A42=A41,(E42-E41)/(B42-B41),"")</f>
        <v/>
      </c>
      <c r="T41" s="2" t="str">
        <f t="array" ref="T41">IF(A42=A41,(M42-M41)/(B42-B41),"")</f>
        <v/>
      </c>
      <c r="U41" s="2" t="str">
        <f t="array" ref="U41">IF(A42=A41,(I42-I41)/(B42-B41),"")</f>
        <v/>
      </c>
      <c r="V41" s="2">
        <f t="shared" si="12"/>
        <v>100</v>
      </c>
      <c r="W41" s="2">
        <f t="shared" si="21"/>
        <v>100</v>
      </c>
      <c r="X41" s="2">
        <f t="shared" si="22"/>
        <v>100</v>
      </c>
      <c r="Y41" s="2" t="str">
        <f t="shared" si="3"/>
        <v/>
      </c>
      <c r="Z41" s="2" t="str">
        <f t="shared" si="4"/>
        <v/>
      </c>
      <c r="AA41" s="2" t="str">
        <f t="shared" si="5"/>
        <v/>
      </c>
      <c r="AB41" s="2">
        <f t="shared" si="20"/>
        <v>0</v>
      </c>
      <c r="AC41" s="2" t="str">
        <f>IF(A41&lt;&gt;A40,LOOKUP(A41:A998,REGIONS!A:A,REGIONS!B:B),"")</f>
        <v/>
      </c>
      <c r="AD41" s="2"/>
    </row>
    <row r="42" spans="1:30" x14ac:dyDescent="0.2">
      <c r="A42" s="3" t="s">
        <v>54</v>
      </c>
      <c r="B42" s="3">
        <v>2015</v>
      </c>
      <c r="C42" s="3">
        <v>360.92599489999998</v>
      </c>
      <c r="D42" s="3">
        <v>45.405998230000002</v>
      </c>
      <c r="E42" s="3">
        <v>97.17559498</v>
      </c>
      <c r="F42" s="3">
        <v>1.227940493</v>
      </c>
      <c r="G42" s="3">
        <v>1.5682225350000001</v>
      </c>
      <c r="H42" s="3">
        <v>2.8241988169999999E-2</v>
      </c>
      <c r="I42" s="3">
        <v>95.653832059999999</v>
      </c>
      <c r="J42" s="3">
        <v>1.4219190049999999</v>
      </c>
      <c r="K42" s="3">
        <v>2.8725179939999999</v>
      </c>
      <c r="L42" s="3">
        <v>5.1730935759999999E-2</v>
      </c>
      <c r="M42" s="3">
        <v>99.005290000000002</v>
      </c>
      <c r="N42" s="3">
        <v>0.99470999999999998</v>
      </c>
      <c r="O42" s="3">
        <v>0</v>
      </c>
      <c r="P42" s="3">
        <v>0</v>
      </c>
      <c r="Q42" s="2">
        <v>5</v>
      </c>
      <c r="R42" s="2"/>
      <c r="S42" s="2">
        <f t="array" ref="S42">IF(A43=A42,(E43-E42)/(B43-B42),"")</f>
        <v>0.24527193000000125</v>
      </c>
      <c r="T42" s="2">
        <f t="array" ref="T42">IF(A43=A42,(M43-M42)/(B43-B42),"")</f>
        <v>-2.5265999999999168E-2</v>
      </c>
      <c r="U42" s="2">
        <f t="array" ref="U42">IF(A43=A42,(I43-I42)/(B43-B42),"")</f>
        <v>0.46827510399999994</v>
      </c>
      <c r="V42" s="2">
        <f t="shared" si="12"/>
        <v>97</v>
      </c>
      <c r="W42" s="2">
        <f t="shared" si="21"/>
        <v>99</v>
      </c>
      <c r="X42" s="2">
        <f t="shared" si="22"/>
        <v>96</v>
      </c>
      <c r="Y42" s="2" t="str">
        <f t="shared" si="3"/>
        <v/>
      </c>
      <c r="Z42" s="2" t="str">
        <f t="shared" si="4"/>
        <v/>
      </c>
      <c r="AA42" s="2" t="str">
        <f t="shared" si="5"/>
        <v/>
      </c>
      <c r="AB42" s="2">
        <f t="shared" si="20"/>
        <v>-0.49354110399999912</v>
      </c>
      <c r="AC42" s="2" t="str">
        <f>IF(A42&lt;&gt;A41,LOOKUP(A42:A998,REGIONS!A:A,REGIONS!B:B),"")</f>
        <v>Latin America &amp; Caribbean</v>
      </c>
      <c r="AD42" s="2"/>
    </row>
    <row r="43" spans="1:30" x14ac:dyDescent="0.2">
      <c r="A43" s="3" t="s">
        <v>54</v>
      </c>
      <c r="B43" s="3">
        <v>2020</v>
      </c>
      <c r="C43" s="3">
        <v>397.62100220000002</v>
      </c>
      <c r="D43" s="3">
        <v>46.025001529999997</v>
      </c>
      <c r="E43" s="3">
        <v>98.401954630000006</v>
      </c>
      <c r="F43" s="3">
        <v>1.249110629</v>
      </c>
      <c r="G43" s="3">
        <v>0.3489347411</v>
      </c>
      <c r="H43" s="3">
        <v>0</v>
      </c>
      <c r="I43" s="3">
        <v>97.995207579999999</v>
      </c>
      <c r="J43" s="3">
        <v>1.358317682</v>
      </c>
      <c r="K43" s="3">
        <v>0.64647473929999999</v>
      </c>
      <c r="L43" s="3">
        <v>0</v>
      </c>
      <c r="M43" s="3">
        <v>98.878960000000006</v>
      </c>
      <c r="N43" s="3">
        <v>1.12104</v>
      </c>
      <c r="O43" s="3">
        <v>0</v>
      </c>
      <c r="P43" s="3">
        <v>0</v>
      </c>
      <c r="Q43" s="2" t="str">
        <v/>
      </c>
      <c r="R43" s="2"/>
      <c r="S43" s="2" t="str">
        <f t="array" ref="S43">IF(A44=A43,(E44-E43)/(B44-B43),"")</f>
        <v/>
      </c>
      <c r="T43" s="2" t="str">
        <f t="array" ref="T43">IF(A44=A43,(M44-M43)/(B44-B43),"")</f>
        <v/>
      </c>
      <c r="U43" s="2" t="str">
        <f t="array" ref="U43">IF(A44=A43,(I44-I43)/(B44-B43),"")</f>
        <v/>
      </c>
      <c r="V43" s="2">
        <f t="shared" si="12"/>
        <v>98</v>
      </c>
      <c r="W43" s="2">
        <f t="shared" si="21"/>
        <v>99</v>
      </c>
      <c r="X43" s="2">
        <f t="shared" si="22"/>
        <v>98</v>
      </c>
      <c r="Y43" s="2" t="str">
        <f t="shared" si="3"/>
        <v/>
      </c>
      <c r="Z43" s="2" t="str">
        <f t="shared" si="4"/>
        <v/>
      </c>
      <c r="AA43" s="2" t="str">
        <f t="shared" si="5"/>
        <v/>
      </c>
      <c r="AB43" s="2">
        <f t="shared" si="20"/>
        <v>0</v>
      </c>
      <c r="AC43" s="2" t="str">
        <f>IF(A43&lt;&gt;A42,LOOKUP(A43:A998,REGIONS!A:A,REGIONS!B:B),"")</f>
        <v/>
      </c>
      <c r="AD43" s="2"/>
    </row>
    <row r="44" spans="1:30" x14ac:dyDescent="0.2">
      <c r="A44" s="3" t="s">
        <v>55</v>
      </c>
      <c r="B44" s="3">
        <v>2015</v>
      </c>
      <c r="C44" s="3">
        <v>10575.96191</v>
      </c>
      <c r="D44" s="3">
        <v>45.695003509999999</v>
      </c>
      <c r="E44" s="3">
        <v>64.786822299999997</v>
      </c>
      <c r="F44" s="3">
        <v>8.7154706540000006</v>
      </c>
      <c r="G44" s="3">
        <v>21.298464339999999</v>
      </c>
      <c r="H44" s="3">
        <v>5.1992427130000003</v>
      </c>
      <c r="I44" s="3">
        <v>56.784352470000002</v>
      </c>
      <c r="J44" s="3">
        <v>11.70337067</v>
      </c>
      <c r="K44" s="3">
        <v>23.774978569999998</v>
      </c>
      <c r="L44" s="3">
        <v>7.7372982859999997</v>
      </c>
      <c r="M44" s="3">
        <v>74.297142559999998</v>
      </c>
      <c r="N44" s="3">
        <v>5.1645811540000004</v>
      </c>
      <c r="O44" s="3">
        <v>18.355317530000001</v>
      </c>
      <c r="P44" s="3">
        <v>2.1829587560000001</v>
      </c>
      <c r="Q44" s="2">
        <v>5</v>
      </c>
      <c r="R44" s="2"/>
      <c r="S44" s="2">
        <f t="array" ref="S44">IF(A45=A44,(E45-E44)/(B45-B44),"")</f>
        <v>0.12546013799999969</v>
      </c>
      <c r="T44" s="2">
        <f t="array" ref="T44">IF(A45=A44,(M45-M44)/(B45-B44),"")</f>
        <v>-0.20782850399999972</v>
      </c>
      <c r="U44" s="2">
        <f t="array" ref="U44">IF(A45=A44,(I45-I44)/(B45-B44),"")</f>
        <v>0.25358310399999906</v>
      </c>
      <c r="V44" s="2">
        <f t="shared" si="12"/>
        <v>65</v>
      </c>
      <c r="W44" s="2">
        <f t="shared" si="21"/>
        <v>74</v>
      </c>
      <c r="X44" s="2">
        <f t="shared" si="22"/>
        <v>57</v>
      </c>
      <c r="Y44" s="2" t="str">
        <f t="shared" si="3"/>
        <v/>
      </c>
      <c r="Z44" s="2" t="str">
        <f t="shared" si="4"/>
        <v/>
      </c>
      <c r="AA44" s="2" t="str">
        <f t="shared" si="5"/>
        <v/>
      </c>
      <c r="AB44" s="2">
        <f t="shared" si="20"/>
        <v>-0.46141160799999881</v>
      </c>
      <c r="AC44" s="2" t="str">
        <f>IF(A44&lt;&gt;A43,LOOKUP(A44:A998,REGIONS!A:A,REGIONS!B:B),"")</f>
        <v>Sub-Saharan Africa</v>
      </c>
      <c r="AD44" s="2"/>
    </row>
    <row r="45" spans="1:30" x14ac:dyDescent="0.2">
      <c r="A45" s="3" t="s">
        <v>55</v>
      </c>
      <c r="B45" s="3">
        <v>2020</v>
      </c>
      <c r="C45" s="3">
        <v>12123.19824</v>
      </c>
      <c r="D45" s="3">
        <v>48.414997100000001</v>
      </c>
      <c r="E45" s="3">
        <v>65.414122989999996</v>
      </c>
      <c r="F45" s="3">
        <v>9.317535586</v>
      </c>
      <c r="G45" s="3">
        <v>21.97254088</v>
      </c>
      <c r="H45" s="3">
        <v>3.2958005469999998</v>
      </c>
      <c r="I45" s="3">
        <v>58.052267989999997</v>
      </c>
      <c r="J45" s="3">
        <v>12.705205039999999</v>
      </c>
      <c r="K45" s="3">
        <v>23.977968329999999</v>
      </c>
      <c r="L45" s="3">
        <v>5.2645586340000001</v>
      </c>
      <c r="M45" s="3">
        <v>73.258000039999999</v>
      </c>
      <c r="N45" s="3">
        <v>5.7080563529999999</v>
      </c>
      <c r="O45" s="3">
        <v>19.835806810000001</v>
      </c>
      <c r="P45" s="3">
        <v>1.1981367940000001</v>
      </c>
      <c r="Q45" s="2" t="str">
        <v/>
      </c>
      <c r="R45" s="2"/>
      <c r="S45" s="2" t="str">
        <f t="array" ref="S45">IF(A46=A45,(E46-E45)/(B46-B45),"")</f>
        <v/>
      </c>
      <c r="T45" s="2" t="str">
        <f t="array" ref="T45">IF(A46=A45,(M46-M45)/(B46-B45),"")</f>
        <v/>
      </c>
      <c r="U45" s="2" t="str">
        <f t="array" ref="U45">IF(A46=A45,(I46-I45)/(B46-B45),"")</f>
        <v/>
      </c>
      <c r="V45" s="2">
        <f t="shared" si="12"/>
        <v>65</v>
      </c>
      <c r="W45" s="2">
        <f t="shared" si="21"/>
        <v>73</v>
      </c>
      <c r="X45" s="2">
        <f t="shared" si="22"/>
        <v>58</v>
      </c>
      <c r="Y45" s="2" t="str">
        <f t="shared" si="3"/>
        <v/>
      </c>
      <c r="Z45" s="2" t="str">
        <f t="shared" si="4"/>
        <v/>
      </c>
      <c r="AA45" s="2" t="str">
        <f t="shared" si="5"/>
        <v/>
      </c>
      <c r="AB45" s="2">
        <f t="shared" si="20"/>
        <v>0</v>
      </c>
      <c r="AC45" s="2" t="str">
        <f>IF(A45&lt;&gt;A44,LOOKUP(A45:A998,REGIONS!A:A,REGIONS!B:B),"")</f>
        <v/>
      </c>
      <c r="AD45" s="2"/>
    </row>
    <row r="46" spans="1:30" x14ac:dyDescent="0.2">
      <c r="A46" s="3" t="s">
        <v>56</v>
      </c>
      <c r="B46" s="3">
        <v>2015</v>
      </c>
      <c r="C46" s="3">
        <v>63.694999690000003</v>
      </c>
      <c r="D46" s="3">
        <v>100</v>
      </c>
      <c r="E46" s="3">
        <v>99.903140019999995</v>
      </c>
      <c r="F46" s="3">
        <v>0</v>
      </c>
      <c r="G46" s="3">
        <v>9.6859982940000006E-2</v>
      </c>
      <c r="H46" s="3">
        <v>0</v>
      </c>
      <c r="I46" s="3" t="s">
        <v>289</v>
      </c>
      <c r="J46" s="3" t="s">
        <v>289</v>
      </c>
      <c r="K46" s="3" t="s">
        <v>289</v>
      </c>
      <c r="L46" s="3" t="s">
        <v>289</v>
      </c>
      <c r="M46" s="3">
        <v>99.903140019999995</v>
      </c>
      <c r="N46" s="3">
        <v>0</v>
      </c>
      <c r="O46" s="3">
        <v>9.6859982940000006E-2</v>
      </c>
      <c r="P46" s="3">
        <v>0</v>
      </c>
      <c r="Q46" s="2">
        <v>5</v>
      </c>
      <c r="R46" s="2"/>
      <c r="S46" s="2">
        <f t="array" ref="S46">IF(A47=A46,(E47-E46)/(B47-B46),"")</f>
        <v>0</v>
      </c>
      <c r="T46" s="2">
        <f t="array" ref="T46">IF(A47=A46,(M47-M46)/(B47-B46),"")</f>
        <v>0</v>
      </c>
      <c r="U46" s="2" t="s">
        <v>289</v>
      </c>
      <c r="V46" s="2">
        <f t="shared" si="12"/>
        <v>100</v>
      </c>
      <c r="W46" s="2">
        <f t="shared" si="21"/>
        <v>100</v>
      </c>
      <c r="X46" s="8" t="s">
        <v>289</v>
      </c>
      <c r="Y46" s="2" t="str">
        <f t="shared" si="3"/>
        <v>Full access</v>
      </c>
      <c r="Z46" s="2" t="str">
        <f t="shared" si="4"/>
        <v>Full access</v>
      </c>
      <c r="AA46" s="2" t="str">
        <f t="shared" si="5"/>
        <v/>
      </c>
      <c r="AB46" s="2" t="s">
        <v>289</v>
      </c>
      <c r="AC46" s="2" t="str">
        <f>IF(A46&lt;&gt;A45,LOOKUP(A46:A998,REGIONS!A:A,REGIONS!B:B),"")</f>
        <v>North America</v>
      </c>
      <c r="AD46" s="2"/>
    </row>
    <row r="47" spans="1:30" x14ac:dyDescent="0.2">
      <c r="A47" s="3" t="s">
        <v>56</v>
      </c>
      <c r="B47" s="3">
        <v>2020</v>
      </c>
      <c r="C47" s="3">
        <v>62.272998809999997</v>
      </c>
      <c r="D47" s="3">
        <v>100</v>
      </c>
      <c r="E47" s="3">
        <v>99.903140019999995</v>
      </c>
      <c r="F47" s="3">
        <v>0</v>
      </c>
      <c r="G47" s="3">
        <v>9.6859982940000006E-2</v>
      </c>
      <c r="H47" s="3">
        <v>0</v>
      </c>
      <c r="I47" s="3" t="s">
        <v>289</v>
      </c>
      <c r="J47" s="3" t="s">
        <v>289</v>
      </c>
      <c r="K47" s="3" t="s">
        <v>289</v>
      </c>
      <c r="L47" s="3" t="s">
        <v>289</v>
      </c>
      <c r="M47" s="3">
        <v>99.903140019999995</v>
      </c>
      <c r="N47" s="3">
        <v>0</v>
      </c>
      <c r="O47" s="3">
        <v>9.6859982940000006E-2</v>
      </c>
      <c r="P47" s="3">
        <v>0</v>
      </c>
      <c r="Q47" s="2" t="str">
        <v/>
      </c>
      <c r="R47" s="2"/>
      <c r="S47" s="2" t="str">
        <f t="array" ref="S47">IF(A48=A47,(E48-E47)/(B48-B47),"")</f>
        <v/>
      </c>
      <c r="T47" s="2" t="str">
        <f t="array" ref="T47">IF(A48=A47,(M48-M47)/(B48-B47),"")</f>
        <v/>
      </c>
      <c r="U47" s="2" t="str">
        <f t="array" ref="U47">IF(A48=A47,(I48-I47)/(B48-B47),"")</f>
        <v/>
      </c>
      <c r="V47" s="2">
        <f t="shared" si="12"/>
        <v>100</v>
      </c>
      <c r="W47" s="2">
        <f t="shared" si="21"/>
        <v>100</v>
      </c>
      <c r="X47" s="8" t="s">
        <v>289</v>
      </c>
      <c r="Y47" s="2" t="str">
        <f t="shared" si="3"/>
        <v/>
      </c>
      <c r="Z47" s="2" t="str">
        <f t="shared" si="4"/>
        <v/>
      </c>
      <c r="AA47" s="2" t="str">
        <f t="shared" si="5"/>
        <v/>
      </c>
      <c r="AB47" s="2">
        <f t="shared" ref="AB47:AB57" si="23">IF((A48=A47),(T47-U47),)</f>
        <v>0</v>
      </c>
      <c r="AC47" s="2" t="str">
        <f>IF(A47&lt;&gt;A46,LOOKUP(A47:A998,REGIONS!A:A,REGIONS!B:B),"")</f>
        <v/>
      </c>
      <c r="AD47" s="2"/>
    </row>
    <row r="48" spans="1:30" x14ac:dyDescent="0.2">
      <c r="A48" s="3" t="s">
        <v>57</v>
      </c>
      <c r="B48" s="3">
        <v>2015</v>
      </c>
      <c r="C48" s="3">
        <v>727.88500980000003</v>
      </c>
      <c r="D48" s="3">
        <v>38.678001399999999</v>
      </c>
      <c r="E48" s="3">
        <v>96.221422590000003</v>
      </c>
      <c r="F48" s="3">
        <v>2.496596292</v>
      </c>
      <c r="G48" s="3">
        <v>0.29618737509999998</v>
      </c>
      <c r="H48" s="3">
        <v>0.98579373770000001</v>
      </c>
      <c r="I48" s="3">
        <v>95.164362949999997</v>
      </c>
      <c r="J48" s="3">
        <v>3.215858941</v>
      </c>
      <c r="K48" s="3">
        <v>0.1935987005</v>
      </c>
      <c r="L48" s="3">
        <v>1.4261794109999999</v>
      </c>
      <c r="M48" s="3">
        <v>97.897336780000003</v>
      </c>
      <c r="N48" s="3">
        <v>1.3562420319999999</v>
      </c>
      <c r="O48" s="3">
        <v>0.45883648849999997</v>
      </c>
      <c r="P48" s="3">
        <v>0.28758470349999998</v>
      </c>
      <c r="Q48" s="2">
        <v>5</v>
      </c>
      <c r="R48" s="2"/>
      <c r="S48" s="2">
        <f t="array" ref="S48">IF(A49=A48,(E49-E48)/(B49-B48),"")</f>
        <v>0.21836000799999908</v>
      </c>
      <c r="T48" s="2">
        <f t="array" ref="T48">IF(A49=A48,(M49-M48)/(B49-B48),"")</f>
        <v>4.1858342000000451E-2</v>
      </c>
      <c r="U48" s="2">
        <f t="array" ref="U48">IF(A49=A48,(I49-I48)/(B49-B48),"")</f>
        <v>0.3133661399999994</v>
      </c>
      <c r="V48" s="2">
        <f t="shared" si="12"/>
        <v>96</v>
      </c>
      <c r="W48" s="2">
        <f t="shared" si="21"/>
        <v>98</v>
      </c>
      <c r="X48" s="2">
        <f t="shared" ref="X48:X57" si="24">ROUND(I48:I509,0)</f>
        <v>95</v>
      </c>
      <c r="Y48" s="2" t="str">
        <f t="shared" si="3"/>
        <v/>
      </c>
      <c r="Z48" s="2" t="str">
        <f t="shared" si="4"/>
        <v/>
      </c>
      <c r="AA48" s="2" t="str">
        <f t="shared" si="5"/>
        <v/>
      </c>
      <c r="AB48" s="2">
        <f t="shared" si="23"/>
        <v>-0.27150779799999897</v>
      </c>
      <c r="AC48" s="2" t="str">
        <f>IF(A48&lt;&gt;A47,LOOKUP(A48:A998,REGIONS!A:A,REGIONS!B:B),"")</f>
        <v>South Asia</v>
      </c>
      <c r="AD48" s="2"/>
    </row>
    <row r="49" spans="1:30" x14ac:dyDescent="0.2">
      <c r="A49" s="3" t="s">
        <v>57</v>
      </c>
      <c r="B49" s="3">
        <v>2020</v>
      </c>
      <c r="C49" s="3">
        <v>771.61199950000002</v>
      </c>
      <c r="D49" s="3">
        <v>42.31599808</v>
      </c>
      <c r="E49" s="3">
        <v>97.313222629999999</v>
      </c>
      <c r="F49" s="3">
        <v>2.4607126070000001</v>
      </c>
      <c r="G49" s="3">
        <v>0.17642421829999999</v>
      </c>
      <c r="H49" s="3">
        <v>4.9640541420000003E-2</v>
      </c>
      <c r="I49" s="3">
        <v>96.731193649999994</v>
      </c>
      <c r="J49" s="3">
        <v>3.2688063509999998</v>
      </c>
      <c r="K49" s="3">
        <v>0</v>
      </c>
      <c r="L49" s="3">
        <v>0</v>
      </c>
      <c r="M49" s="3">
        <v>98.106628490000006</v>
      </c>
      <c r="N49" s="3">
        <v>1.3591415</v>
      </c>
      <c r="O49" s="3">
        <v>0.41692084750000002</v>
      </c>
      <c r="P49" s="3">
        <v>0.1173091586</v>
      </c>
      <c r="Q49" s="2" t="str">
        <v/>
      </c>
      <c r="R49" s="2"/>
      <c r="S49" s="2" t="str">
        <f t="array" ref="S49">IF(A50=A49,(E50-E49)/(B50-B49),"")</f>
        <v/>
      </c>
      <c r="T49" s="2" t="str">
        <f t="array" ref="T49">IF(A50=A49,(M50-M49)/(B50-B49),"")</f>
        <v/>
      </c>
      <c r="U49" s="2" t="str">
        <f t="array" ref="U49">IF(A50=A49,(I50-I49)/(B50-B49),"")</f>
        <v/>
      </c>
      <c r="V49" s="2">
        <f t="shared" si="12"/>
        <v>97</v>
      </c>
      <c r="W49" s="2">
        <f t="shared" si="21"/>
        <v>98</v>
      </c>
      <c r="X49" s="2">
        <f t="shared" si="24"/>
        <v>97</v>
      </c>
      <c r="Y49" s="2" t="str">
        <f t="shared" si="3"/>
        <v/>
      </c>
      <c r="Z49" s="2" t="str">
        <f t="shared" si="4"/>
        <v/>
      </c>
      <c r="AA49" s="2" t="str">
        <f t="shared" si="5"/>
        <v/>
      </c>
      <c r="AB49" s="2">
        <f t="shared" si="23"/>
        <v>0</v>
      </c>
      <c r="AC49" s="2" t="str">
        <f>IF(A49&lt;&gt;A48,LOOKUP(A49:A998,REGIONS!A:A,REGIONS!B:B),"")</f>
        <v/>
      </c>
      <c r="AD49" s="2"/>
    </row>
    <row r="50" spans="1:30" x14ac:dyDescent="0.2">
      <c r="A50" s="3" t="s">
        <v>58</v>
      </c>
      <c r="B50" s="3">
        <v>2015</v>
      </c>
      <c r="C50" s="3">
        <v>10869.73242</v>
      </c>
      <c r="D50" s="3">
        <v>68.392997739999998</v>
      </c>
      <c r="E50" s="3">
        <v>90.462141009999996</v>
      </c>
      <c r="F50" s="3">
        <v>0.17289839809999999</v>
      </c>
      <c r="G50" s="3">
        <v>2.832457169</v>
      </c>
      <c r="H50" s="3">
        <v>6.5325034249999998</v>
      </c>
      <c r="I50" s="3">
        <v>73.740180199999998</v>
      </c>
      <c r="J50" s="3">
        <v>0.33996878380000001</v>
      </c>
      <c r="K50" s="3">
        <v>5.9118005360000003</v>
      </c>
      <c r="L50" s="3">
        <v>20.008050480000001</v>
      </c>
      <c r="M50" s="3">
        <v>98.189997079999998</v>
      </c>
      <c r="N50" s="3">
        <v>9.5688834099999995E-2</v>
      </c>
      <c r="O50" s="3">
        <v>1.4093724700000001</v>
      </c>
      <c r="P50" s="3">
        <v>0.304941615</v>
      </c>
      <c r="Q50" s="2">
        <v>5</v>
      </c>
      <c r="R50" s="2"/>
      <c r="S50" s="2">
        <f t="array" ref="S50">IF(A51=A50,(E51-E50)/(B51-B50),"")</f>
        <v>0.58558612399999954</v>
      </c>
      <c r="T50" s="2">
        <f t="array" ref="T50">IF(A51=A50,(M51-M50)/(B51-B50),"")</f>
        <v>0.18642424800000015</v>
      </c>
      <c r="U50" s="2">
        <f t="array" ref="U50">IF(A51=A50,(I51-I50)/(B51-B50),"")</f>
        <v>1.2392925259999998</v>
      </c>
      <c r="V50" s="2">
        <f t="shared" si="12"/>
        <v>90</v>
      </c>
      <c r="W50" s="2">
        <f t="shared" si="21"/>
        <v>98</v>
      </c>
      <c r="X50" s="2">
        <f t="shared" si="24"/>
        <v>74</v>
      </c>
      <c r="Y50" s="2" t="str">
        <f t="shared" si="3"/>
        <v/>
      </c>
      <c r="Z50" s="2" t="str">
        <f t="shared" si="4"/>
        <v/>
      </c>
      <c r="AA50" s="2" t="str">
        <f t="shared" si="5"/>
        <v/>
      </c>
      <c r="AB50" s="2">
        <f t="shared" si="23"/>
        <v>-1.0528682779999996</v>
      </c>
      <c r="AC50" s="2" t="str">
        <f>IF(A50&lt;&gt;A49,LOOKUP(A50:A998,REGIONS!A:A,REGIONS!B:B),"")</f>
        <v>Latin America &amp; Caribbean</v>
      </c>
      <c r="AD50" s="2"/>
    </row>
    <row r="51" spans="1:30" x14ac:dyDescent="0.2">
      <c r="A51" s="3" t="s">
        <v>58</v>
      </c>
      <c r="B51" s="3">
        <v>2020</v>
      </c>
      <c r="C51" s="3">
        <v>11673.0293</v>
      </c>
      <c r="D51" s="3">
        <v>70.123001099999996</v>
      </c>
      <c r="E51" s="3">
        <v>93.390071629999994</v>
      </c>
      <c r="F51" s="3">
        <v>0.13659052960000001</v>
      </c>
      <c r="G51" s="3">
        <v>1.575010843</v>
      </c>
      <c r="H51" s="3">
        <v>4.8983269969999998</v>
      </c>
      <c r="I51" s="3">
        <v>79.936642829999997</v>
      </c>
      <c r="J51" s="3">
        <v>0.24473640820000001</v>
      </c>
      <c r="K51" s="3">
        <v>3.9541336930000002</v>
      </c>
      <c r="L51" s="3">
        <v>15.864487069999999</v>
      </c>
      <c r="M51" s="3">
        <v>99.122118319999998</v>
      </c>
      <c r="N51" s="3">
        <v>9.0513289469999994E-2</v>
      </c>
      <c r="O51" s="3">
        <v>0.56134538079999996</v>
      </c>
      <c r="P51" s="3">
        <v>0.22602301120000001</v>
      </c>
      <c r="Q51" s="2" t="str">
        <v/>
      </c>
      <c r="R51" s="2"/>
      <c r="S51" s="2" t="str">
        <f t="array" ref="S51">IF(A52=A51,(E52-E51)/(B52-B51),"")</f>
        <v/>
      </c>
      <c r="T51" s="2" t="str">
        <f t="array" ref="T51">IF(A52=A51,(M52-M51)/(B52-B51),"")</f>
        <v/>
      </c>
      <c r="U51" s="2" t="str">
        <f t="array" ref="U51">IF(A52=A51,(I52-I51)/(B52-B51),"")</f>
        <v/>
      </c>
      <c r="V51" s="2">
        <f t="shared" si="12"/>
        <v>93</v>
      </c>
      <c r="W51" s="2">
        <f t="shared" si="21"/>
        <v>99</v>
      </c>
      <c r="X51" s="2">
        <f t="shared" si="24"/>
        <v>80</v>
      </c>
      <c r="Y51" s="2" t="str">
        <f t="shared" si="3"/>
        <v/>
      </c>
      <c r="Z51" s="2" t="str">
        <f t="shared" si="4"/>
        <v/>
      </c>
      <c r="AA51" s="2" t="str">
        <f t="shared" si="5"/>
        <v/>
      </c>
      <c r="AB51" s="2">
        <f t="shared" si="23"/>
        <v>0</v>
      </c>
      <c r="AC51" s="2" t="str">
        <f>IF(A51&lt;&gt;A50,LOOKUP(A51:A998,REGIONS!A:A,REGIONS!B:B),"")</f>
        <v/>
      </c>
      <c r="AD51" s="2"/>
    </row>
    <row r="52" spans="1:30" x14ac:dyDescent="0.2">
      <c r="A52" s="3" t="s">
        <v>59</v>
      </c>
      <c r="B52" s="3">
        <v>2015</v>
      </c>
      <c r="C52" s="3">
        <v>3429.3620609999998</v>
      </c>
      <c r="D52" s="3">
        <v>47.172996519999998</v>
      </c>
      <c r="E52" s="3">
        <v>96.159844179999993</v>
      </c>
      <c r="F52" s="3">
        <v>3.780069975</v>
      </c>
      <c r="G52" s="3">
        <v>6.0085848570000003E-2</v>
      </c>
      <c r="H52" s="3">
        <v>0</v>
      </c>
      <c r="I52" s="3">
        <v>97.333333330000002</v>
      </c>
      <c r="J52" s="3">
        <v>2.6666666669999999</v>
      </c>
      <c r="K52" s="3">
        <v>0</v>
      </c>
      <c r="L52" s="3">
        <v>0</v>
      </c>
      <c r="M52" s="3">
        <v>94.845704400000002</v>
      </c>
      <c r="N52" s="3">
        <v>5.0269222060000001</v>
      </c>
      <c r="O52" s="3">
        <v>0.12737339280000001</v>
      </c>
      <c r="P52" s="3">
        <v>0</v>
      </c>
      <c r="Q52" s="2">
        <v>5</v>
      </c>
      <c r="R52" s="2"/>
      <c r="S52" s="2">
        <f t="array" ref="S52">IF(A53=A52,(E53-E52)/(B53-B52),"")</f>
        <v>-9.1893119999980396E-3</v>
      </c>
      <c r="T52" s="2">
        <f t="array" ref="T52">IF(A53=A52,(M53-M52)/(B53-B52),"")</f>
        <v>0</v>
      </c>
      <c r="U52" s="2">
        <f t="array" ref="U52">IF(A53=A52,(I53-I52)/(B53-B52),"")</f>
        <v>0</v>
      </c>
      <c r="V52" s="2">
        <f t="shared" si="12"/>
        <v>96</v>
      </c>
      <c r="W52" s="2">
        <f t="shared" si="21"/>
        <v>95</v>
      </c>
      <c r="X52" s="2">
        <f t="shared" si="24"/>
        <v>97</v>
      </c>
      <c r="Y52" s="2" t="str">
        <f t="shared" si="3"/>
        <v/>
      </c>
      <c r="Z52" s="2" t="str">
        <f t="shared" si="4"/>
        <v/>
      </c>
      <c r="AA52" s="2" t="str">
        <f t="shared" si="5"/>
        <v/>
      </c>
      <c r="AB52" s="2">
        <f t="shared" si="23"/>
        <v>0</v>
      </c>
      <c r="AC52" s="2" t="str">
        <f>IF(A52&lt;&gt;A51,LOOKUP(A52:A998,REGIONS!A:A,REGIONS!B:B),"")</f>
        <v>Europe &amp; Central Asia</v>
      </c>
      <c r="AD52" s="2"/>
    </row>
    <row r="53" spans="1:30" x14ac:dyDescent="0.2">
      <c r="A53" s="3" t="s">
        <v>59</v>
      </c>
      <c r="B53" s="3">
        <v>2020</v>
      </c>
      <c r="C53" s="3">
        <v>3280.8149410000001</v>
      </c>
      <c r="D53" s="3">
        <v>49.020000459999999</v>
      </c>
      <c r="E53" s="3">
        <v>96.113897620000003</v>
      </c>
      <c r="F53" s="3">
        <v>3.8236639380000002</v>
      </c>
      <c r="G53" s="3">
        <v>6.2438437520000001E-2</v>
      </c>
      <c r="H53" s="3">
        <v>0</v>
      </c>
      <c r="I53" s="3">
        <v>97.333333330000002</v>
      </c>
      <c r="J53" s="3">
        <v>2.6666666669999999</v>
      </c>
      <c r="K53" s="3">
        <v>0</v>
      </c>
      <c r="L53" s="3">
        <v>0</v>
      </c>
      <c r="M53" s="3">
        <v>94.845704400000002</v>
      </c>
      <c r="N53" s="3">
        <v>5.0269222060000001</v>
      </c>
      <c r="O53" s="3">
        <v>0.12737339280000001</v>
      </c>
      <c r="P53" s="3">
        <v>0</v>
      </c>
      <c r="Q53" s="2" t="str">
        <v/>
      </c>
      <c r="R53" s="2"/>
      <c r="S53" s="2" t="str">
        <f t="array" ref="S53">IF(A54=A53,(E54-E53)/(B54-B53),"")</f>
        <v/>
      </c>
      <c r="T53" s="2" t="str">
        <f t="array" ref="T53">IF(A54=A53,(M54-M53)/(B54-B53),"")</f>
        <v/>
      </c>
      <c r="U53" s="2" t="str">
        <f t="array" ref="U53">IF(A54=A53,(I54-I53)/(B54-B53),"")</f>
        <v/>
      </c>
      <c r="V53" s="2">
        <f t="shared" si="12"/>
        <v>96</v>
      </c>
      <c r="W53" s="2">
        <f t="shared" si="21"/>
        <v>95</v>
      </c>
      <c r="X53" s="2">
        <f t="shared" si="24"/>
        <v>97</v>
      </c>
      <c r="Y53" s="2" t="str">
        <f t="shared" si="3"/>
        <v/>
      </c>
      <c r="Z53" s="2" t="str">
        <f t="shared" si="4"/>
        <v/>
      </c>
      <c r="AA53" s="2" t="str">
        <f t="shared" si="5"/>
        <v/>
      </c>
      <c r="AB53" s="2">
        <f t="shared" si="23"/>
        <v>0</v>
      </c>
      <c r="AC53" s="2" t="str">
        <f>IF(A53&lt;&gt;A52,LOOKUP(A53:A998,REGIONS!A:A,REGIONS!B:B),"")</f>
        <v/>
      </c>
      <c r="AD53" s="2"/>
    </row>
    <row r="54" spans="1:30" x14ac:dyDescent="0.2">
      <c r="A54" s="3" t="s">
        <v>60</v>
      </c>
      <c r="B54" s="3">
        <v>2015</v>
      </c>
      <c r="C54" s="3">
        <v>2120.7160640000002</v>
      </c>
      <c r="D54" s="3">
        <v>67.15499878</v>
      </c>
      <c r="E54" s="3">
        <v>88.446289530000001</v>
      </c>
      <c r="F54" s="3">
        <v>8.4106141599999997</v>
      </c>
      <c r="G54" s="3">
        <v>1.578349601</v>
      </c>
      <c r="H54" s="3">
        <v>1.5647467079999999</v>
      </c>
      <c r="I54" s="3">
        <v>71.892533830000005</v>
      </c>
      <c r="J54" s="3">
        <v>21.789327549999999</v>
      </c>
      <c r="K54" s="3">
        <v>1.854197906</v>
      </c>
      <c r="L54" s="3">
        <v>4.4639407090000001</v>
      </c>
      <c r="M54" s="3">
        <v>96.542602579999993</v>
      </c>
      <c r="N54" s="3">
        <v>1.867186166</v>
      </c>
      <c r="O54" s="3">
        <v>1.443438497</v>
      </c>
      <c r="P54" s="3">
        <v>0.1467727616</v>
      </c>
      <c r="Q54" s="2">
        <v>5</v>
      </c>
      <c r="R54" s="2"/>
      <c r="S54" s="2">
        <f t="array" ref="S54">IF(A55=A54,(E55-E54)/(B55-B54),"")</f>
        <v>0.75345470800000103</v>
      </c>
      <c r="T54" s="2">
        <f t="array" ref="T54">IF(A55=A54,(M55-M54)/(B55-B54),"")</f>
        <v>0.21647560000000113</v>
      </c>
      <c r="U54" s="2">
        <f t="array" ref="U54">IF(A55=A54,(I55-I54)/(B55-B54),"")</f>
        <v>1.4302380059999991</v>
      </c>
      <c r="V54" s="2">
        <f t="shared" si="12"/>
        <v>88</v>
      </c>
      <c r="W54" s="2">
        <f t="shared" si="21"/>
        <v>97</v>
      </c>
      <c r="X54" s="2">
        <f t="shared" si="24"/>
        <v>72</v>
      </c>
      <c r="Y54" s="2" t="str">
        <f t="shared" si="3"/>
        <v/>
      </c>
      <c r="Z54" s="2" t="str">
        <f t="shared" si="4"/>
        <v/>
      </c>
      <c r="AA54" s="2" t="str">
        <f t="shared" si="5"/>
        <v/>
      </c>
      <c r="AB54" s="2">
        <f t="shared" si="23"/>
        <v>-1.2137624059999979</v>
      </c>
      <c r="AC54" s="2" t="str">
        <f>IF(A54&lt;&gt;A53,LOOKUP(A54:A998,REGIONS!A:A,REGIONS!B:B),"")</f>
        <v>Sub-Saharan Africa</v>
      </c>
      <c r="AD54" s="2"/>
    </row>
    <row r="55" spans="1:30" x14ac:dyDescent="0.2">
      <c r="A55" s="3" t="s">
        <v>60</v>
      </c>
      <c r="B55" s="3">
        <v>2020</v>
      </c>
      <c r="C55" s="3">
        <v>2351.625</v>
      </c>
      <c r="D55" s="3">
        <v>70.876998900000004</v>
      </c>
      <c r="E55" s="3">
        <v>92.213563070000006</v>
      </c>
      <c r="F55" s="3">
        <v>4.7230389700000002</v>
      </c>
      <c r="G55" s="3">
        <v>1.7325264760000001</v>
      </c>
      <c r="H55" s="3">
        <v>1.330871481</v>
      </c>
      <c r="I55" s="3">
        <v>79.04372386</v>
      </c>
      <c r="J55" s="3">
        <v>15.154947180000001</v>
      </c>
      <c r="K55" s="3">
        <v>1.5961191560000001</v>
      </c>
      <c r="L55" s="3">
        <v>4.2052098100000004</v>
      </c>
      <c r="M55" s="3">
        <v>97.624980579999999</v>
      </c>
      <c r="N55" s="3">
        <v>0.43662003220000001</v>
      </c>
      <c r="O55" s="3">
        <v>1.788579159</v>
      </c>
      <c r="P55" s="3">
        <v>0.14982022810000001</v>
      </c>
      <c r="Q55" s="2" t="str">
        <v/>
      </c>
      <c r="R55" s="2"/>
      <c r="S55" s="2" t="str">
        <f t="array" ref="S55">IF(A56=A55,(E56-E55)/(B56-B55),"")</f>
        <v/>
      </c>
      <c r="T55" s="2" t="str">
        <f t="array" ref="T55">IF(A56=A55,(M56-M55)/(B56-B55),"")</f>
        <v/>
      </c>
      <c r="U55" s="2" t="str">
        <f t="array" ref="U55">IF(A56=A55,(I56-I55)/(B56-B55),"")</f>
        <v/>
      </c>
      <c r="V55" s="2">
        <f t="shared" si="12"/>
        <v>92</v>
      </c>
      <c r="W55" s="2">
        <f t="shared" si="21"/>
        <v>98</v>
      </c>
      <c r="X55" s="2">
        <f t="shared" si="24"/>
        <v>79</v>
      </c>
      <c r="Y55" s="2" t="str">
        <f t="shared" si="3"/>
        <v/>
      </c>
      <c r="Z55" s="2" t="str">
        <f t="shared" si="4"/>
        <v/>
      </c>
      <c r="AA55" s="2" t="str">
        <f t="shared" si="5"/>
        <v/>
      </c>
      <c r="AB55" s="2">
        <f t="shared" si="23"/>
        <v>0</v>
      </c>
      <c r="AC55" s="2" t="str">
        <f>IF(A55&lt;&gt;A54,LOOKUP(A55:A998,REGIONS!A:A,REGIONS!B:B),"")</f>
        <v/>
      </c>
      <c r="AD55" s="2"/>
    </row>
    <row r="56" spans="1:30" x14ac:dyDescent="0.2">
      <c r="A56" s="3" t="s">
        <v>61</v>
      </c>
      <c r="B56" s="3">
        <v>2015</v>
      </c>
      <c r="C56" s="3">
        <v>204471.76560000001</v>
      </c>
      <c r="D56" s="3">
        <v>85.770004270000001</v>
      </c>
      <c r="E56" s="3">
        <v>97.80356759</v>
      </c>
      <c r="F56" s="3">
        <v>0.57950002290000002</v>
      </c>
      <c r="G56" s="3">
        <v>0.47496570910000002</v>
      </c>
      <c r="H56" s="3">
        <v>1.141966676</v>
      </c>
      <c r="I56" s="3">
        <v>88.756028180000001</v>
      </c>
      <c r="J56" s="3">
        <v>2.8537735780000002</v>
      </c>
      <c r="K56" s="3">
        <v>0.36513423810000001</v>
      </c>
      <c r="L56" s="3">
        <v>8.0250640079999993</v>
      </c>
      <c r="M56" s="3">
        <v>99.304631020000002</v>
      </c>
      <c r="N56" s="3">
        <v>0.20217793440000001</v>
      </c>
      <c r="O56" s="3">
        <v>0.49319104540000003</v>
      </c>
      <c r="P56" s="3">
        <v>0</v>
      </c>
      <c r="Q56" s="2">
        <v>5</v>
      </c>
      <c r="R56" s="2"/>
      <c r="S56" s="2">
        <f t="array" ref="S56">IF(A57=A56,(E57-E56)/(B57-B56),"")</f>
        <v>0.30345708000000116</v>
      </c>
      <c r="T56" s="2">
        <f t="array" ref="T56">IF(A57=A56,(M57-M56)/(B57-B56),"")</f>
        <v>0.10347405800000047</v>
      </c>
      <c r="U56" s="2">
        <f t="array" ref="U56">IF(A57=A56,(I57-I56)/(B57-B56),"")</f>
        <v>1.4378462700000001</v>
      </c>
      <c r="V56" s="2">
        <f t="shared" si="12"/>
        <v>98</v>
      </c>
      <c r="W56" s="2">
        <f t="shared" si="21"/>
        <v>99</v>
      </c>
      <c r="X56" s="2">
        <f t="shared" si="24"/>
        <v>89</v>
      </c>
      <c r="Y56" s="2" t="str">
        <f t="shared" si="3"/>
        <v/>
      </c>
      <c r="Z56" s="2" t="str">
        <f t="shared" si="4"/>
        <v/>
      </c>
      <c r="AA56" s="2" t="str">
        <f t="shared" si="5"/>
        <v/>
      </c>
      <c r="AB56" s="2">
        <f t="shared" si="23"/>
        <v>-1.3343722119999997</v>
      </c>
      <c r="AC56" s="2" t="str">
        <f>IF(A56&lt;&gt;A55,LOOKUP(A56:A998,REGIONS!A:A,REGIONS!B:B),"")</f>
        <v>Latin America &amp; Caribbean</v>
      </c>
      <c r="AD56" s="2"/>
    </row>
    <row r="57" spans="1:30" x14ac:dyDescent="0.2">
      <c r="A57" s="3" t="s">
        <v>61</v>
      </c>
      <c r="B57" s="3">
        <v>2020</v>
      </c>
      <c r="C57" s="3">
        <v>212559.4063</v>
      </c>
      <c r="D57" s="3">
        <v>87.072998049999995</v>
      </c>
      <c r="E57" s="3">
        <v>99.320852990000006</v>
      </c>
      <c r="F57" s="3">
        <v>0.12654900390000001</v>
      </c>
      <c r="G57" s="3">
        <v>0.55259800989999996</v>
      </c>
      <c r="H57" s="3" t="s">
        <v>289</v>
      </c>
      <c r="I57" s="3">
        <v>95.945259530000001</v>
      </c>
      <c r="J57" s="3">
        <v>0.97895091540000001</v>
      </c>
      <c r="K57" s="3">
        <v>3.0757895510000002</v>
      </c>
      <c r="L57" s="3" t="s">
        <v>289</v>
      </c>
      <c r="M57" s="3">
        <v>99.822001310000005</v>
      </c>
      <c r="N57" s="3">
        <v>0</v>
      </c>
      <c r="O57" s="3">
        <v>0.1779986949</v>
      </c>
      <c r="P57" s="3">
        <v>0</v>
      </c>
      <c r="Q57" s="2" t="str">
        <v/>
      </c>
      <c r="R57" s="2"/>
      <c r="S57" s="2" t="str">
        <f t="array" ref="S57">IF(A58=A57,(E58-E57)/(B58-B57),"")</f>
        <v/>
      </c>
      <c r="T57" s="2" t="str">
        <f t="array" ref="T57">IF(A58=A57,(M58-M57)/(B58-B57),"")</f>
        <v/>
      </c>
      <c r="U57" s="2" t="str">
        <f t="array" ref="U57">IF(A58=A57,(I58-I57)/(B58-B57),"")</f>
        <v/>
      </c>
      <c r="V57" s="2">
        <f t="shared" si="12"/>
        <v>99</v>
      </c>
      <c r="W57" s="2">
        <f t="shared" si="21"/>
        <v>100</v>
      </c>
      <c r="X57" s="2">
        <f t="shared" si="24"/>
        <v>96</v>
      </c>
      <c r="Y57" s="2" t="str">
        <f t="shared" si="3"/>
        <v/>
      </c>
      <c r="Z57" s="2" t="str">
        <f t="shared" si="4"/>
        <v/>
      </c>
      <c r="AA57" s="2" t="str">
        <f t="shared" si="5"/>
        <v/>
      </c>
      <c r="AB57" s="2">
        <f t="shared" si="23"/>
        <v>0</v>
      </c>
      <c r="AC57" s="2" t="str">
        <f>IF(A57&lt;&gt;A56,LOOKUP(A57:A998,REGIONS!A:A,REGIONS!B:B),"")</f>
        <v/>
      </c>
      <c r="AD57" s="2"/>
    </row>
    <row r="58" spans="1:30" x14ac:dyDescent="0.2">
      <c r="A58" s="3" t="s">
        <v>62</v>
      </c>
      <c r="B58" s="3">
        <v>2015</v>
      </c>
      <c r="C58" s="3">
        <v>29.148000719999999</v>
      </c>
      <c r="D58" s="3">
        <v>46.583000179999999</v>
      </c>
      <c r="E58" s="3">
        <v>99.864383559999993</v>
      </c>
      <c r="F58" s="3">
        <v>0</v>
      </c>
      <c r="G58" s="3">
        <v>0.13561643840000001</v>
      </c>
      <c r="H58" s="3">
        <v>0</v>
      </c>
      <c r="I58" s="3" t="s">
        <v>289</v>
      </c>
      <c r="J58" s="3" t="s">
        <v>289</v>
      </c>
      <c r="K58" s="3" t="s">
        <v>289</v>
      </c>
      <c r="L58" s="3" t="s">
        <v>289</v>
      </c>
      <c r="M58" s="3" t="s">
        <v>289</v>
      </c>
      <c r="N58" s="3" t="s">
        <v>289</v>
      </c>
      <c r="O58" s="3" t="s">
        <v>289</v>
      </c>
      <c r="P58" s="3" t="s">
        <v>289</v>
      </c>
      <c r="Q58" s="2">
        <v>5</v>
      </c>
      <c r="R58" s="2"/>
      <c r="S58" s="2">
        <f t="array" ref="S58">IF(A59=A58,(E59-E58)/(B59-B58),"")</f>
        <v>0</v>
      </c>
      <c r="T58" s="2" t="s">
        <v>289</v>
      </c>
      <c r="U58" s="2" t="s">
        <v>289</v>
      </c>
      <c r="V58" s="2">
        <f t="shared" si="12"/>
        <v>100</v>
      </c>
      <c r="W58" s="8" t="s">
        <v>289</v>
      </c>
      <c r="X58" s="8" t="s">
        <v>289</v>
      </c>
      <c r="Y58" s="2" t="str">
        <f t="shared" si="3"/>
        <v>Full access</v>
      </c>
      <c r="Z58" s="2" t="str">
        <f t="shared" si="4"/>
        <v/>
      </c>
      <c r="AA58" s="2" t="str">
        <f t="shared" si="5"/>
        <v/>
      </c>
      <c r="AB58" s="2" t="s">
        <v>289</v>
      </c>
      <c r="AC58" s="2" t="str">
        <f>IF(A58&lt;&gt;A57,LOOKUP(A58:A998,REGIONS!A:A,REGIONS!B:B),"")</f>
        <v>Latin America &amp; Caribbean</v>
      </c>
      <c r="AD58" s="2"/>
    </row>
    <row r="59" spans="1:30" x14ac:dyDescent="0.2">
      <c r="A59" s="3" t="s">
        <v>62</v>
      </c>
      <c r="B59" s="3">
        <v>2020</v>
      </c>
      <c r="C59" s="3">
        <v>30.23699951</v>
      </c>
      <c r="D59" s="3">
        <v>48.51499939</v>
      </c>
      <c r="E59" s="3">
        <v>99.864383559999993</v>
      </c>
      <c r="F59" s="3">
        <v>0</v>
      </c>
      <c r="G59" s="3">
        <v>0.13561643840000001</v>
      </c>
      <c r="H59" s="3">
        <v>0</v>
      </c>
      <c r="I59" s="3" t="s">
        <v>289</v>
      </c>
      <c r="J59" s="3" t="s">
        <v>289</v>
      </c>
      <c r="K59" s="3" t="s">
        <v>289</v>
      </c>
      <c r="L59" s="3" t="s">
        <v>289</v>
      </c>
      <c r="M59" s="3" t="s">
        <v>289</v>
      </c>
      <c r="N59" s="3" t="s">
        <v>289</v>
      </c>
      <c r="O59" s="3" t="s">
        <v>289</v>
      </c>
      <c r="P59" s="3" t="s">
        <v>289</v>
      </c>
      <c r="Q59" s="2" t="str">
        <v/>
      </c>
      <c r="R59" s="2"/>
      <c r="S59" s="2" t="str">
        <f t="array" ref="S59">IF(A60=A59,(E60-E59)/(B60-B59),"")</f>
        <v/>
      </c>
      <c r="T59" s="2" t="str">
        <f t="array" ref="T59">IF(A60=A59,(M60-M59)/(B60-B59),"")</f>
        <v/>
      </c>
      <c r="U59" s="2" t="str">
        <f t="array" ref="U59">IF(A60=A59,(I60-I59)/(B60-B59),"")</f>
        <v/>
      </c>
      <c r="V59" s="2">
        <f t="shared" si="12"/>
        <v>100</v>
      </c>
      <c r="W59" s="8" t="s">
        <v>289</v>
      </c>
      <c r="X59" s="8" t="s">
        <v>289</v>
      </c>
      <c r="Y59" s="2" t="str">
        <f t="shared" si="3"/>
        <v/>
      </c>
      <c r="Z59" s="2" t="str">
        <f t="shared" si="4"/>
        <v/>
      </c>
      <c r="AA59" s="2" t="str">
        <f t="shared" si="5"/>
        <v/>
      </c>
      <c r="AB59" s="2">
        <f>IF((A60=A59),(T59-U59),)</f>
        <v>0</v>
      </c>
      <c r="AC59" s="2" t="str">
        <f>IF(A59&lt;&gt;A58,LOOKUP(A59:A998,REGIONS!A:A,REGIONS!B:B),"")</f>
        <v/>
      </c>
      <c r="AD59" s="2"/>
    </row>
    <row r="60" spans="1:30" x14ac:dyDescent="0.2">
      <c r="A60" s="3" t="s">
        <v>63</v>
      </c>
      <c r="B60" s="3">
        <v>2015</v>
      </c>
      <c r="C60" s="3">
        <v>414.91400149999998</v>
      </c>
      <c r="D60" s="3">
        <v>76.662994380000001</v>
      </c>
      <c r="E60" s="3">
        <v>99.509976159999994</v>
      </c>
      <c r="F60" s="3">
        <v>0</v>
      </c>
      <c r="G60" s="3">
        <v>0.39667583379999999</v>
      </c>
      <c r="H60" s="3">
        <v>9.3348002949999995E-2</v>
      </c>
      <c r="I60" s="3">
        <v>99.05</v>
      </c>
      <c r="J60" s="3">
        <v>0</v>
      </c>
      <c r="K60" s="3">
        <v>0.55000000000000004</v>
      </c>
      <c r="L60" s="3">
        <v>0.4</v>
      </c>
      <c r="M60" s="3">
        <v>99.65</v>
      </c>
      <c r="N60" s="3">
        <v>0</v>
      </c>
      <c r="O60" s="3">
        <v>0.35</v>
      </c>
      <c r="P60" s="3">
        <v>0</v>
      </c>
      <c r="Q60" s="2">
        <v>5</v>
      </c>
      <c r="R60" s="2"/>
      <c r="S60" s="2">
        <f t="array" ref="S60">IF(A61=A60,(E61-E60)/(B61-B60),"")</f>
        <v>7.8012128000000305E-2</v>
      </c>
      <c r="T60" s="2">
        <f t="array" ref="T60">IF(A61=A60,(M61-M60)/(B61-B60),"")</f>
        <v>0</v>
      </c>
      <c r="U60" s="2" t="s">
        <v>289</v>
      </c>
      <c r="V60" s="2">
        <f t="shared" si="12"/>
        <v>100</v>
      </c>
      <c r="W60" s="2">
        <f t="shared" ref="W60:W81" si="25">ROUND($M$2:$M$463,0)</f>
        <v>100</v>
      </c>
      <c r="X60" s="2">
        <f>ROUND(I60:I521,0)</f>
        <v>99</v>
      </c>
      <c r="Y60" s="2" t="str">
        <f t="shared" si="3"/>
        <v>Full access</v>
      </c>
      <c r="Z60" s="2" t="str">
        <f t="shared" si="4"/>
        <v>Full access</v>
      </c>
      <c r="AA60" s="2" t="str">
        <f t="shared" si="5"/>
        <v/>
      </c>
      <c r="AB60" s="2" t="s">
        <v>289</v>
      </c>
      <c r="AC60" s="2" t="str">
        <f>IF(A60&lt;&gt;A59,LOOKUP(A60:A998,REGIONS!A:A,REGIONS!B:B),"")</f>
        <v>East Asia &amp; Pacific</v>
      </c>
      <c r="AD60" s="2"/>
    </row>
    <row r="61" spans="1:30" x14ac:dyDescent="0.2">
      <c r="A61" s="3" t="s">
        <v>63</v>
      </c>
      <c r="B61" s="3">
        <v>2020</v>
      </c>
      <c r="C61" s="3">
        <v>437.48300169999999</v>
      </c>
      <c r="D61" s="3">
        <v>78.250007629999999</v>
      </c>
      <c r="E61" s="3">
        <v>99.900036799999995</v>
      </c>
      <c r="F61" s="3">
        <v>0</v>
      </c>
      <c r="G61" s="3">
        <v>9.9963200360000004E-2</v>
      </c>
      <c r="H61" s="3">
        <v>0</v>
      </c>
      <c r="I61" s="3" t="s">
        <v>289</v>
      </c>
      <c r="J61" s="3" t="s">
        <v>289</v>
      </c>
      <c r="K61" s="3" t="s">
        <v>289</v>
      </c>
      <c r="L61" s="3" t="s">
        <v>289</v>
      </c>
      <c r="M61" s="3">
        <v>99.65</v>
      </c>
      <c r="N61" s="3">
        <v>0</v>
      </c>
      <c r="O61" s="3">
        <v>0.35</v>
      </c>
      <c r="P61" s="3">
        <v>0</v>
      </c>
      <c r="Q61" s="2" t="str">
        <v/>
      </c>
      <c r="R61" s="2"/>
      <c r="S61" s="2" t="str">
        <f t="array" ref="S61">IF(A62=A61,(E62-E61)/(B62-B61),"")</f>
        <v/>
      </c>
      <c r="T61" s="2" t="str">
        <f t="array" ref="T61">IF(A62=A61,(M62-M61)/(B62-B61),"")</f>
        <v/>
      </c>
      <c r="U61" s="2" t="str">
        <f t="array" ref="U61">IF(A62=A61,(I62-I61)/(B62-B61),"")</f>
        <v/>
      </c>
      <c r="V61" s="2">
        <f t="shared" si="12"/>
        <v>100</v>
      </c>
      <c r="W61" s="2">
        <f t="shared" si="25"/>
        <v>100</v>
      </c>
      <c r="X61" s="8" t="s">
        <v>289</v>
      </c>
      <c r="Y61" s="2" t="str">
        <f t="shared" si="3"/>
        <v/>
      </c>
      <c r="Z61" s="2" t="str">
        <f t="shared" si="4"/>
        <v/>
      </c>
      <c r="AA61" s="2" t="str">
        <f t="shared" si="5"/>
        <v/>
      </c>
      <c r="AB61" s="2">
        <f t="shared" ref="AB61:AB75" si="26">IF((A62=A61),(T61-U61),)</f>
        <v>0</v>
      </c>
      <c r="AC61" s="2" t="str">
        <f>IF(A61&lt;&gt;A60,LOOKUP(A61:A998,REGIONS!A:A,REGIONS!B:B),"")</f>
        <v/>
      </c>
      <c r="AD61" s="2"/>
    </row>
    <row r="62" spans="1:30" x14ac:dyDescent="0.2">
      <c r="A62" s="3" t="s">
        <v>64</v>
      </c>
      <c r="B62" s="3">
        <v>2015</v>
      </c>
      <c r="C62" s="3">
        <v>7199.7387699999999</v>
      </c>
      <c r="D62" s="3">
        <v>73.989997860000003</v>
      </c>
      <c r="E62" s="3">
        <v>99.196327310000001</v>
      </c>
      <c r="F62" s="3">
        <v>0</v>
      </c>
      <c r="G62" s="3">
        <v>0.80367269050000001</v>
      </c>
      <c r="H62" s="3">
        <v>0</v>
      </c>
      <c r="I62" s="3">
        <v>98.016140340000007</v>
      </c>
      <c r="J62" s="3">
        <v>0</v>
      </c>
      <c r="K62" s="3">
        <v>1.98385966</v>
      </c>
      <c r="L62" s="3">
        <v>0</v>
      </c>
      <c r="M62" s="3">
        <v>99.611207719999996</v>
      </c>
      <c r="N62" s="3">
        <v>0</v>
      </c>
      <c r="O62" s="3">
        <v>0.3887922761</v>
      </c>
      <c r="P62" s="3">
        <v>0</v>
      </c>
      <c r="Q62" s="2">
        <v>5</v>
      </c>
      <c r="R62" s="2"/>
      <c r="S62" s="2">
        <f t="array" ref="S62">IF(A63=A62,(E63-E62)/(B63-B62),"")</f>
        <v>-3.6982073999999442E-2</v>
      </c>
      <c r="T62" s="2">
        <f t="array" ref="T62">IF(A63=A62,(M63-M62)/(B63-B62),"")</f>
        <v>-1.6507464000000027E-2</v>
      </c>
      <c r="U62" s="2">
        <f t="array" ref="U62">IF(A63=A62,(I63-I62)/(B63-B62),"")</f>
        <v>-0.12297047400000168</v>
      </c>
      <c r="V62" s="2">
        <f t="shared" si="12"/>
        <v>99</v>
      </c>
      <c r="W62" s="2">
        <f t="shared" si="25"/>
        <v>100</v>
      </c>
      <c r="X62" s="2">
        <f t="shared" ref="X62:X75" si="27">ROUND(I62:I523,0)</f>
        <v>98</v>
      </c>
      <c r="Y62" s="2" t="str">
        <f t="shared" si="3"/>
        <v/>
      </c>
      <c r="Z62" s="2" t="str">
        <f t="shared" si="4"/>
        <v>Full access</v>
      </c>
      <c r="AA62" s="2" t="str">
        <f t="shared" si="5"/>
        <v/>
      </c>
      <c r="AB62" s="2">
        <f t="shared" si="26"/>
        <v>0.10646301000000165</v>
      </c>
      <c r="AC62" s="2" t="str">
        <f>IF(A62&lt;&gt;A61,LOOKUP(A62:A998,REGIONS!A:A,REGIONS!B:B),"")</f>
        <v>Europe &amp; Central Asia</v>
      </c>
      <c r="AD62" s="2"/>
    </row>
    <row r="63" spans="1:30" x14ac:dyDescent="0.2">
      <c r="A63" s="3" t="s">
        <v>64</v>
      </c>
      <c r="B63" s="3">
        <v>2020</v>
      </c>
      <c r="C63" s="3">
        <v>6948.4448240000002</v>
      </c>
      <c r="D63" s="3">
        <v>75.685997009999994</v>
      </c>
      <c r="E63" s="3">
        <v>99.011416940000004</v>
      </c>
      <c r="F63" s="3">
        <v>0</v>
      </c>
      <c r="G63" s="3">
        <v>0.98858306070000002</v>
      </c>
      <c r="H63" s="3">
        <v>0</v>
      </c>
      <c r="I63" s="3">
        <v>97.401287969999998</v>
      </c>
      <c r="J63" s="3">
        <v>0</v>
      </c>
      <c r="K63" s="3">
        <v>2.5987120309999998</v>
      </c>
      <c r="L63" s="3">
        <v>0</v>
      </c>
      <c r="M63" s="3">
        <v>99.528670399999996</v>
      </c>
      <c r="N63" s="3">
        <v>0</v>
      </c>
      <c r="O63" s="3">
        <v>0.47132960070000002</v>
      </c>
      <c r="P63" s="3">
        <v>0</v>
      </c>
      <c r="Q63" s="2" t="str">
        <v/>
      </c>
      <c r="R63" s="2"/>
      <c r="S63" s="2" t="str">
        <f t="array" ref="S63">IF(A64=A63,(E64-E63)/(B64-B63),"")</f>
        <v/>
      </c>
      <c r="T63" s="2" t="str">
        <f t="array" ref="T63">IF(A64=A63,(M64-M63)/(B64-B63),"")</f>
        <v/>
      </c>
      <c r="U63" s="2" t="str">
        <f t="array" ref="U63">IF(A64=A63,(I64-I63)/(B64-B63),"")</f>
        <v/>
      </c>
      <c r="V63" s="2">
        <f t="shared" si="12"/>
        <v>99</v>
      </c>
      <c r="W63" s="2">
        <f t="shared" si="25"/>
        <v>100</v>
      </c>
      <c r="X63" s="2">
        <f t="shared" si="27"/>
        <v>97</v>
      </c>
      <c r="Y63" s="2" t="str">
        <f t="shared" si="3"/>
        <v/>
      </c>
      <c r="Z63" s="2" t="str">
        <f t="shared" si="4"/>
        <v/>
      </c>
      <c r="AA63" s="2" t="str">
        <f t="shared" si="5"/>
        <v/>
      </c>
      <c r="AB63" s="2">
        <f t="shared" si="26"/>
        <v>0</v>
      </c>
      <c r="AC63" s="2" t="str">
        <f>IF(A63&lt;&gt;A62,LOOKUP(A63:A998,REGIONS!A:A,REGIONS!B:B),"")</f>
        <v/>
      </c>
      <c r="AD63" s="2"/>
    </row>
    <row r="64" spans="1:30" x14ac:dyDescent="0.2">
      <c r="A64" s="3" t="s">
        <v>65</v>
      </c>
      <c r="B64" s="3">
        <v>2015</v>
      </c>
      <c r="C64" s="3">
        <v>18110.615229999999</v>
      </c>
      <c r="D64" s="3">
        <v>27.530000690000001</v>
      </c>
      <c r="E64" s="3">
        <v>50.137131089999997</v>
      </c>
      <c r="F64" s="3">
        <v>25.67354095</v>
      </c>
      <c r="G64" s="3">
        <v>22.430178909999999</v>
      </c>
      <c r="H64" s="3">
        <v>1.7591490430000001</v>
      </c>
      <c r="I64" s="3">
        <v>38.855163699999999</v>
      </c>
      <c r="J64" s="3">
        <v>30.202184890000002</v>
      </c>
      <c r="K64" s="3">
        <v>28.648694299999999</v>
      </c>
      <c r="L64" s="3">
        <v>2.2939571060000001</v>
      </c>
      <c r="M64" s="3">
        <v>79.835792159999997</v>
      </c>
      <c r="N64" s="3">
        <v>13.75233459</v>
      </c>
      <c r="O64" s="3">
        <v>6.0605534319999999</v>
      </c>
      <c r="P64" s="3">
        <v>0.35131981779999999</v>
      </c>
      <c r="Q64" s="2">
        <v>5</v>
      </c>
      <c r="R64" s="2"/>
      <c r="S64" s="2">
        <f t="array" ref="S64">IF(A65=A64,(E65-E64)/(B65-B64),"")</f>
        <v>-0.58445532599999983</v>
      </c>
      <c r="T64" s="2">
        <f t="array" ref="T64">IF(A65=A64,(M65-M64)/(B65-B64),"")</f>
        <v>4.9225276000001372E-2</v>
      </c>
      <c r="U64" s="2">
        <f t="array" ref="U64">IF(A65=A64,(I65-I64)/(B65-B64),"")</f>
        <v>-1.2273809599999992</v>
      </c>
      <c r="V64" s="2">
        <f t="shared" si="12"/>
        <v>50</v>
      </c>
      <c r="W64" s="2">
        <f t="shared" si="25"/>
        <v>80</v>
      </c>
      <c r="X64" s="2">
        <f t="shared" si="27"/>
        <v>39</v>
      </c>
      <c r="Y64" s="2" t="str">
        <f t="shared" si="3"/>
        <v/>
      </c>
      <c r="Z64" s="2" t="str">
        <f t="shared" si="4"/>
        <v/>
      </c>
      <c r="AA64" s="2" t="str">
        <f t="shared" si="5"/>
        <v/>
      </c>
      <c r="AB64" s="2">
        <f t="shared" si="26"/>
        <v>1.2766062360000006</v>
      </c>
      <c r="AC64" s="2" t="str">
        <f>IF(A64&lt;&gt;A63,LOOKUP(A64:A998,REGIONS!A:A,REGIONS!B:B),"")</f>
        <v>Sub-Saharan Africa</v>
      </c>
      <c r="AD64" s="2"/>
    </row>
    <row r="65" spans="1:30" x14ac:dyDescent="0.2">
      <c r="A65" s="3" t="s">
        <v>65</v>
      </c>
      <c r="B65" s="3">
        <v>2020</v>
      </c>
      <c r="C65" s="3">
        <v>20903.277340000001</v>
      </c>
      <c r="D65" s="3">
        <v>30.60700035</v>
      </c>
      <c r="E65" s="3">
        <v>47.214854459999998</v>
      </c>
      <c r="F65" s="3">
        <v>31.2730034</v>
      </c>
      <c r="G65" s="3">
        <v>21.15863263</v>
      </c>
      <c r="H65" s="3">
        <v>0.35350950240000001</v>
      </c>
      <c r="I65" s="3">
        <v>32.718258900000002</v>
      </c>
      <c r="J65" s="3">
        <v>38.626902540000003</v>
      </c>
      <c r="K65" s="3">
        <v>28.3404457</v>
      </c>
      <c r="L65" s="3">
        <v>0.31439286259999999</v>
      </c>
      <c r="M65" s="3">
        <v>80.081918540000004</v>
      </c>
      <c r="N65" s="3">
        <v>14.60004919</v>
      </c>
      <c r="O65" s="3">
        <v>4.8758364869999999</v>
      </c>
      <c r="P65" s="3">
        <v>0.44219578050000002</v>
      </c>
      <c r="Q65" s="2" t="str">
        <v/>
      </c>
      <c r="R65" s="2"/>
      <c r="S65" s="2" t="str">
        <f t="array" ref="S65">IF(A66=A65,(E66-E65)/(B66-B65),"")</f>
        <v/>
      </c>
      <c r="T65" s="2" t="str">
        <f t="array" ref="T65">IF(A66=A65,(M66-M65)/(B66-B65),"")</f>
        <v/>
      </c>
      <c r="U65" s="2" t="str">
        <f t="array" ref="U65">IF(A66=A65,(I66-I65)/(B66-B65),"")</f>
        <v/>
      </c>
      <c r="V65" s="2">
        <f t="shared" si="12"/>
        <v>47</v>
      </c>
      <c r="W65" s="2">
        <f t="shared" si="25"/>
        <v>80</v>
      </c>
      <c r="X65" s="2">
        <f t="shared" si="27"/>
        <v>33</v>
      </c>
      <c r="Y65" s="2" t="str">
        <f t="shared" si="3"/>
        <v/>
      </c>
      <c r="Z65" s="2" t="str">
        <f t="shared" si="4"/>
        <v/>
      </c>
      <c r="AA65" s="2" t="str">
        <f t="shared" si="5"/>
        <v/>
      </c>
      <c r="AB65" s="2">
        <f t="shared" si="26"/>
        <v>0</v>
      </c>
      <c r="AC65" s="2" t="str">
        <f>IF(A65&lt;&gt;A64,LOOKUP(A65:A998,REGIONS!A:A,REGIONS!B:B),"")</f>
        <v/>
      </c>
      <c r="AD65" s="2"/>
    </row>
    <row r="66" spans="1:30" x14ac:dyDescent="0.2">
      <c r="A66" s="3" t="s">
        <v>66</v>
      </c>
      <c r="B66" s="3">
        <v>2015</v>
      </c>
      <c r="C66" s="3">
        <v>10160.034180000001</v>
      </c>
      <c r="D66" s="3">
        <v>12.07800007</v>
      </c>
      <c r="E66" s="3">
        <v>59.581469249999998</v>
      </c>
      <c r="F66" s="3">
        <v>19.538891840000002</v>
      </c>
      <c r="G66" s="3">
        <v>14.864992579999999</v>
      </c>
      <c r="H66" s="3">
        <v>6.0146463399999996</v>
      </c>
      <c r="I66" s="3">
        <v>55.55826691</v>
      </c>
      <c r="J66" s="3">
        <v>21.166795570000001</v>
      </c>
      <c r="K66" s="3">
        <v>16.594144570000001</v>
      </c>
      <c r="L66" s="3">
        <v>6.6807929509999999</v>
      </c>
      <c r="M66" s="3">
        <v>88.868437589999999</v>
      </c>
      <c r="N66" s="3">
        <v>7.6885395340000002</v>
      </c>
      <c r="O66" s="3">
        <v>2.2776018659999999</v>
      </c>
      <c r="P66" s="3">
        <v>1.1654210119999999</v>
      </c>
      <c r="Q66" s="2">
        <v>5</v>
      </c>
      <c r="R66" s="2"/>
      <c r="S66" s="2">
        <f t="array" ref="S66">IF(A67=A66,(E67-E66)/(B67-B66),"")</f>
        <v>0.5251306</v>
      </c>
      <c r="T66" s="2">
        <f t="array" ref="T66">IF(A67=A66,(M67-M66)/(B67-B66),"")</f>
        <v>0.36013465400000089</v>
      </c>
      <c r="U66" s="2">
        <f t="array" ref="U66">IF(A67=A66,(I67-I66)/(B67-B66),"")</f>
        <v>0.42549967199999938</v>
      </c>
      <c r="V66" s="2">
        <f t="shared" si="12"/>
        <v>60</v>
      </c>
      <c r="W66" s="2">
        <f t="shared" si="25"/>
        <v>89</v>
      </c>
      <c r="X66" s="2">
        <f t="shared" si="27"/>
        <v>56</v>
      </c>
      <c r="Y66" s="2" t="str">
        <f t="shared" si="3"/>
        <v/>
      </c>
      <c r="Z66" s="2" t="str">
        <f t="shared" si="4"/>
        <v/>
      </c>
      <c r="AA66" s="2" t="str">
        <f t="shared" si="5"/>
        <v/>
      </c>
      <c r="AB66" s="2">
        <f t="shared" si="26"/>
        <v>-6.5365017999998498E-2</v>
      </c>
      <c r="AC66" s="2" t="str">
        <f>IF(A66&lt;&gt;A65,LOOKUP(A66:A998,REGIONS!A:A,REGIONS!B:B),"")</f>
        <v>Sub-Saharan Africa</v>
      </c>
      <c r="AD66" s="2"/>
    </row>
    <row r="67" spans="1:30" x14ac:dyDescent="0.2">
      <c r="A67" s="3" t="s">
        <v>66</v>
      </c>
      <c r="B67" s="3">
        <v>2020</v>
      </c>
      <c r="C67" s="3">
        <v>11890.78125</v>
      </c>
      <c r="D67" s="3">
        <v>13.708000180000001</v>
      </c>
      <c r="E67" s="3">
        <v>62.207122249999998</v>
      </c>
      <c r="F67" s="3">
        <v>19.439693139999999</v>
      </c>
      <c r="G67" s="3">
        <v>14.758259689999999</v>
      </c>
      <c r="H67" s="3">
        <v>3.5949249129999998</v>
      </c>
      <c r="I67" s="3">
        <v>57.685765269999997</v>
      </c>
      <c r="J67" s="3">
        <v>21.251482129999999</v>
      </c>
      <c r="K67" s="3">
        <v>16.896752379999999</v>
      </c>
      <c r="L67" s="3">
        <v>4.1660002189999998</v>
      </c>
      <c r="M67" s="3">
        <v>90.669110860000004</v>
      </c>
      <c r="N67" s="3">
        <v>8.0344628690000004</v>
      </c>
      <c r="O67" s="3">
        <v>1.2964262689999999</v>
      </c>
      <c r="P67" s="3">
        <v>0</v>
      </c>
      <c r="Q67" s="2" t="str">
        <v/>
      </c>
      <c r="R67" s="2"/>
      <c r="S67" s="2" t="str">
        <f t="array" ref="S67">IF(A68=A67,(E68-E67)/(B68-B67),"")</f>
        <v/>
      </c>
      <c r="T67" s="2" t="str">
        <f t="array" ref="T67">IF(A68=A67,(M68-M67)/(B68-B67),"")</f>
        <v/>
      </c>
      <c r="U67" s="2" t="str">
        <f t="array" ref="U67">IF(A68=A67,(I68-I67)/(B68-B67),"")</f>
        <v/>
      </c>
      <c r="V67" s="2">
        <f t="shared" si="12"/>
        <v>62</v>
      </c>
      <c r="W67" s="2">
        <f t="shared" si="25"/>
        <v>91</v>
      </c>
      <c r="X67" s="2">
        <f t="shared" si="27"/>
        <v>58</v>
      </c>
      <c r="Y67" s="2" t="str">
        <f t="shared" si="3"/>
        <v/>
      </c>
      <c r="Z67" s="2" t="str">
        <f t="shared" si="4"/>
        <v/>
      </c>
      <c r="AA67" s="2" t="str">
        <f t="shared" si="5"/>
        <v/>
      </c>
      <c r="AB67" s="2">
        <f t="shared" si="26"/>
        <v>0</v>
      </c>
      <c r="AC67" s="2" t="str">
        <f>IF(A67&lt;&gt;A66,LOOKUP(A67:A998,REGIONS!A:A,REGIONS!B:B),"")</f>
        <v/>
      </c>
      <c r="AD67" s="2"/>
    </row>
    <row r="68" spans="1:30" x14ac:dyDescent="0.2">
      <c r="A68" s="3" t="s">
        <v>67</v>
      </c>
      <c r="B68" s="3">
        <v>2015</v>
      </c>
      <c r="C68" s="3">
        <v>524.73999019999997</v>
      </c>
      <c r="D68" s="3">
        <v>64.299995420000002</v>
      </c>
      <c r="E68" s="3">
        <v>85.443342369999996</v>
      </c>
      <c r="F68" s="3">
        <v>10.253077619999999</v>
      </c>
      <c r="G68" s="3">
        <v>4.1519483189999997</v>
      </c>
      <c r="H68" s="3">
        <v>0.15163169109999999</v>
      </c>
      <c r="I68" s="3">
        <v>72.832314109999999</v>
      </c>
      <c r="J68" s="3">
        <v>16.379794579999999</v>
      </c>
      <c r="K68" s="3">
        <v>10.436760769999999</v>
      </c>
      <c r="L68" s="3">
        <v>0.35113053970000002</v>
      </c>
      <c r="M68" s="3">
        <v>92.445114509999996</v>
      </c>
      <c r="N68" s="3">
        <v>6.8514639109999997</v>
      </c>
      <c r="O68" s="3">
        <v>0.66255362809999996</v>
      </c>
      <c r="P68" s="3">
        <v>4.0867953800000002E-2</v>
      </c>
      <c r="Q68" s="2">
        <v>5</v>
      </c>
      <c r="R68" s="2"/>
      <c r="S68" s="2">
        <f t="array" ref="S68">IF(A69=A68,(E69-E68)/(B69-B68),"")</f>
        <v>0.66525281000000125</v>
      </c>
      <c r="T68" s="2">
        <f t="array" ref="T68">IF(A69=A68,(M69-M68)/(B69-B68),"")</f>
        <v>0.13097709799999963</v>
      </c>
      <c r="U68" s="2">
        <f t="array" ref="U68">IF(A69=A68,(I69-I68)/(B69-B68),"")</f>
        <v>1.4564422659999992</v>
      </c>
      <c r="V68" s="2">
        <f t="shared" si="12"/>
        <v>85</v>
      </c>
      <c r="W68" s="2">
        <f t="shared" si="25"/>
        <v>92</v>
      </c>
      <c r="X68" s="2">
        <f t="shared" si="27"/>
        <v>73</v>
      </c>
      <c r="Y68" s="2" t="str">
        <f t="shared" si="3"/>
        <v/>
      </c>
      <c r="Z68" s="2" t="str">
        <f t="shared" si="4"/>
        <v/>
      </c>
      <c r="AA68" s="2" t="str">
        <f t="shared" si="5"/>
        <v/>
      </c>
      <c r="AB68" s="2">
        <f t="shared" si="26"/>
        <v>-1.3254651679999996</v>
      </c>
      <c r="AC68" s="2" t="str">
        <f>IF(A68&lt;&gt;A67,LOOKUP(A68:A998,REGIONS!A:A,REGIONS!B:B),"")</f>
        <v>Sub-Saharan Africa</v>
      </c>
      <c r="AD68" s="2"/>
    </row>
    <row r="69" spans="1:30" x14ac:dyDescent="0.2">
      <c r="A69" s="3" t="s">
        <v>67</v>
      </c>
      <c r="B69" s="3">
        <v>2020</v>
      </c>
      <c r="C69" s="3">
        <v>555.98797609999997</v>
      </c>
      <c r="D69" s="3">
        <v>66.652000430000001</v>
      </c>
      <c r="E69" s="3">
        <v>88.769606420000002</v>
      </c>
      <c r="F69" s="3">
        <v>7.9041508460000003</v>
      </c>
      <c r="G69" s="3">
        <v>3.2091477159999999</v>
      </c>
      <c r="H69" s="3">
        <v>0.1170950144</v>
      </c>
      <c r="I69" s="3">
        <v>80.114525439999994</v>
      </c>
      <c r="J69" s="3">
        <v>9.9111270220000005</v>
      </c>
      <c r="K69" s="3">
        <v>9.6232170030000006</v>
      </c>
      <c r="L69" s="3">
        <v>0.35113053970000002</v>
      </c>
      <c r="M69" s="3">
        <v>93.1</v>
      </c>
      <c r="N69" s="3">
        <v>6.9</v>
      </c>
      <c r="O69" s="3">
        <v>0</v>
      </c>
      <c r="P69" s="3">
        <v>0</v>
      </c>
      <c r="Q69" s="2" t="str">
        <v/>
      </c>
      <c r="R69" s="2"/>
      <c r="S69" s="2" t="str">
        <f t="array" ref="S69">IF(A70=A69,(E70-E69)/(B70-B69),"")</f>
        <v/>
      </c>
      <c r="T69" s="2" t="str">
        <f t="array" ref="T69">IF(A70=A69,(M70-M69)/(B70-B69),"")</f>
        <v/>
      </c>
      <c r="U69" s="2" t="str">
        <f t="array" ref="U69">IF(A70=A69,(I70-I69)/(B70-B69),"")</f>
        <v/>
      </c>
      <c r="V69" s="2">
        <f t="shared" si="12"/>
        <v>89</v>
      </c>
      <c r="W69" s="2">
        <f t="shared" si="25"/>
        <v>93</v>
      </c>
      <c r="X69" s="2">
        <f t="shared" si="27"/>
        <v>80</v>
      </c>
      <c r="Y69" s="2" t="str">
        <f t="shared" si="3"/>
        <v/>
      </c>
      <c r="Z69" s="2" t="str">
        <f t="shared" si="4"/>
        <v/>
      </c>
      <c r="AA69" s="2" t="str">
        <f t="shared" si="5"/>
        <v/>
      </c>
      <c r="AB69" s="2">
        <f t="shared" si="26"/>
        <v>0</v>
      </c>
      <c r="AC69" s="2" t="str">
        <f>IF(A69&lt;&gt;A68,LOOKUP(A69:A998,REGIONS!A:A,REGIONS!B:B),"")</f>
        <v/>
      </c>
      <c r="AD69" s="2"/>
    </row>
    <row r="70" spans="1:30" x14ac:dyDescent="0.2">
      <c r="A70" s="3" t="s">
        <v>68</v>
      </c>
      <c r="B70" s="3">
        <v>2015</v>
      </c>
      <c r="C70" s="3">
        <v>15521.434569999999</v>
      </c>
      <c r="D70" s="3">
        <v>22.187999730000001</v>
      </c>
      <c r="E70" s="3">
        <v>68.443848959999997</v>
      </c>
      <c r="F70" s="3">
        <v>8.6032481930000007</v>
      </c>
      <c r="G70" s="3">
        <v>9.6029948170000008</v>
      </c>
      <c r="H70" s="3">
        <v>13.34990803</v>
      </c>
      <c r="I70" s="3">
        <v>62.711116680000003</v>
      </c>
      <c r="J70" s="3">
        <v>9.432045638</v>
      </c>
      <c r="K70" s="3">
        <v>11.750895959999999</v>
      </c>
      <c r="L70" s="3">
        <v>16.105941720000001</v>
      </c>
      <c r="M70" s="3">
        <v>88.548191439999997</v>
      </c>
      <c r="N70" s="3">
        <v>5.6967034720000003</v>
      </c>
      <c r="O70" s="3">
        <v>2.0704456869999999</v>
      </c>
      <c r="P70" s="3">
        <v>3.6846594000000001</v>
      </c>
      <c r="Q70" s="2">
        <v>5</v>
      </c>
      <c r="R70" s="2"/>
      <c r="S70" s="2">
        <f t="array" ref="S70">IF(A71=A70,(E71-E70)/(B71-B70),"")</f>
        <v>0.55520720199999973</v>
      </c>
      <c r="T70" s="2">
        <f t="array" ref="T70">IF(A71=A70,(M71-M70)/(B71-B70),"")</f>
        <v>0.38197714599999982</v>
      </c>
      <c r="U70" s="2">
        <f t="array" ref="U70">IF(A71=A70,(I71-I70)/(B71-B70),"")</f>
        <v>0.47120783000000016</v>
      </c>
      <c r="V70" s="2">
        <f t="shared" si="12"/>
        <v>68</v>
      </c>
      <c r="W70" s="2">
        <f t="shared" si="25"/>
        <v>89</v>
      </c>
      <c r="X70" s="2">
        <f t="shared" si="27"/>
        <v>63</v>
      </c>
      <c r="Y70" s="2" t="str">
        <f t="shared" si="3"/>
        <v/>
      </c>
      <c r="Z70" s="2" t="str">
        <f t="shared" si="4"/>
        <v/>
      </c>
      <c r="AA70" s="2" t="str">
        <f t="shared" si="5"/>
        <v/>
      </c>
      <c r="AB70" s="2">
        <f t="shared" si="26"/>
        <v>-8.9230684000000338E-2</v>
      </c>
      <c r="AC70" s="2" t="str">
        <f>IF(A70&lt;&gt;A69,LOOKUP(A70:A998,REGIONS!A:A,REGIONS!B:B),"")</f>
        <v>East Asia &amp; Pacific</v>
      </c>
      <c r="AD70" s="2"/>
    </row>
    <row r="71" spans="1:30" x14ac:dyDescent="0.2">
      <c r="A71" s="3" t="s">
        <v>68</v>
      </c>
      <c r="B71" s="3">
        <v>2020</v>
      </c>
      <c r="C71" s="3">
        <v>16718.970700000002</v>
      </c>
      <c r="D71" s="3">
        <v>24.23200035</v>
      </c>
      <c r="E71" s="3">
        <v>71.219884969999995</v>
      </c>
      <c r="F71" s="3">
        <v>13.90222204</v>
      </c>
      <c r="G71" s="3">
        <v>5.6772185579999999</v>
      </c>
      <c r="H71" s="3">
        <v>9.2006744339999997</v>
      </c>
      <c r="I71" s="3">
        <v>65.067155830000004</v>
      </c>
      <c r="J71" s="3">
        <v>15.51772278</v>
      </c>
      <c r="K71" s="3">
        <v>7.4928993070000001</v>
      </c>
      <c r="L71" s="3">
        <v>11.92222209</v>
      </c>
      <c r="M71" s="3">
        <v>90.458077169999996</v>
      </c>
      <c r="N71" s="3">
        <v>8.8509147200000005</v>
      </c>
      <c r="O71" s="3">
        <v>0</v>
      </c>
      <c r="P71" s="3">
        <v>0.69100811439999998</v>
      </c>
      <c r="Q71" s="2" t="str">
        <v/>
      </c>
      <c r="R71" s="2"/>
      <c r="S71" s="2" t="str">
        <f t="array" ref="S71">IF(A72=A71,(E72-E71)/(B72-B71),"")</f>
        <v/>
      </c>
      <c r="T71" s="2" t="str">
        <f t="array" ref="T71">IF(A72=A71,(M72-M71)/(B72-B71),"")</f>
        <v/>
      </c>
      <c r="U71" s="2" t="str">
        <f t="array" ref="U71">IF(A72=A71,(I72-I71)/(B72-B71),"")</f>
        <v/>
      </c>
      <c r="V71" s="2">
        <f t="shared" si="12"/>
        <v>71</v>
      </c>
      <c r="W71" s="2">
        <f t="shared" si="25"/>
        <v>90</v>
      </c>
      <c r="X71" s="2">
        <f t="shared" si="27"/>
        <v>65</v>
      </c>
      <c r="Y71" s="2" t="str">
        <f t="shared" si="3"/>
        <v/>
      </c>
      <c r="Z71" s="2" t="str">
        <f t="shared" si="4"/>
        <v/>
      </c>
      <c r="AA71" s="2" t="str">
        <f t="shared" si="5"/>
        <v/>
      </c>
      <c r="AB71" s="2">
        <f t="shared" si="26"/>
        <v>0</v>
      </c>
      <c r="AC71" s="2" t="str">
        <f>IF(A71&lt;&gt;A70,LOOKUP(A71:A998,REGIONS!A:A,REGIONS!B:B),"")</f>
        <v/>
      </c>
      <c r="AD71" s="2"/>
    </row>
    <row r="72" spans="1:30" x14ac:dyDescent="0.2">
      <c r="A72" s="3" t="s">
        <v>69</v>
      </c>
      <c r="B72" s="3">
        <v>2015</v>
      </c>
      <c r="C72" s="3">
        <v>23298.376950000002</v>
      </c>
      <c r="D72" s="3">
        <v>54.57799911</v>
      </c>
      <c r="E72" s="3">
        <v>63.973990120000003</v>
      </c>
      <c r="F72" s="3">
        <v>11.23827056</v>
      </c>
      <c r="G72" s="3">
        <v>17.651358330000001</v>
      </c>
      <c r="H72" s="3">
        <v>7.1363809839999996</v>
      </c>
      <c r="I72" s="3">
        <v>42.005669210000001</v>
      </c>
      <c r="J72" s="3">
        <v>11.073386409999999</v>
      </c>
      <c r="K72" s="3">
        <v>32.39404459</v>
      </c>
      <c r="L72" s="3">
        <v>14.52689979</v>
      </c>
      <c r="M72" s="3">
        <v>82.256907909999995</v>
      </c>
      <c r="N72" s="3">
        <v>11.37549377</v>
      </c>
      <c r="O72" s="3">
        <v>5.3819035130000001</v>
      </c>
      <c r="P72" s="3">
        <v>0.98569480279999999</v>
      </c>
      <c r="Q72" s="2">
        <v>5</v>
      </c>
      <c r="R72" s="2"/>
      <c r="S72" s="2">
        <f t="array" ref="S72">IF(A73=A72,(E73-E72)/(B73-B72),"")</f>
        <v>0.34928561199999847</v>
      </c>
      <c r="T72" s="2">
        <f t="array" ref="T72">IF(A73=A72,(M73-M72)/(B73-B72),"")</f>
        <v>-3.4664609999998673E-2</v>
      </c>
      <c r="U72" s="2">
        <f t="array" ref="U72">IF(A73=A72,(I73-I72)/(B73-B72),"")</f>
        <v>0.30438238200000001</v>
      </c>
      <c r="V72" s="2">
        <f t="shared" si="12"/>
        <v>64</v>
      </c>
      <c r="W72" s="2">
        <f t="shared" si="25"/>
        <v>82</v>
      </c>
      <c r="X72" s="2">
        <f t="shared" si="27"/>
        <v>42</v>
      </c>
      <c r="Y72" s="2" t="str">
        <f t="shared" si="3"/>
        <v/>
      </c>
      <c r="Z72" s="2" t="str">
        <f t="shared" si="4"/>
        <v/>
      </c>
      <c r="AA72" s="2" t="str">
        <f t="shared" si="5"/>
        <v/>
      </c>
      <c r="AB72" s="2">
        <f t="shared" si="26"/>
        <v>-0.33904699199999866</v>
      </c>
      <c r="AC72" s="2" t="str">
        <f>IF(A72&lt;&gt;A71,LOOKUP(A72:A998,REGIONS!A:A,REGIONS!B:B),"")</f>
        <v>Sub-Saharan Africa</v>
      </c>
      <c r="AD72" s="2"/>
    </row>
    <row r="73" spans="1:30" x14ac:dyDescent="0.2">
      <c r="A73" s="3" t="s">
        <v>69</v>
      </c>
      <c r="B73" s="3">
        <v>2020</v>
      </c>
      <c r="C73" s="3">
        <v>26545.863280000001</v>
      </c>
      <c r="D73" s="3">
        <v>57.560005189999998</v>
      </c>
      <c r="E73" s="3">
        <v>65.720418179999996</v>
      </c>
      <c r="F73" s="3">
        <v>12.874748629999999</v>
      </c>
      <c r="G73" s="3">
        <v>15.00100626</v>
      </c>
      <c r="H73" s="3">
        <v>6.4038269269999999</v>
      </c>
      <c r="I73" s="3">
        <v>43.527581120000001</v>
      </c>
      <c r="J73" s="3">
        <v>12.67259943</v>
      </c>
      <c r="K73" s="3">
        <v>30.12380645</v>
      </c>
      <c r="L73" s="3">
        <v>13.676012999999999</v>
      </c>
      <c r="M73" s="3">
        <v>82.083584860000002</v>
      </c>
      <c r="N73" s="3">
        <v>13.023796770000001</v>
      </c>
      <c r="O73" s="3">
        <v>3.8507013510000001</v>
      </c>
      <c r="P73" s="3">
        <v>1.041917019</v>
      </c>
      <c r="Q73" s="2" t="str">
        <v/>
      </c>
      <c r="R73" s="2"/>
      <c r="S73" s="2" t="str">
        <f t="array" ref="S73">IF(A74=A73,(E74-E73)/(B74-B73),"")</f>
        <v/>
      </c>
      <c r="T73" s="2" t="str">
        <f t="array" ref="T73">IF(A74=A73,(M74-M73)/(B74-B73),"")</f>
        <v/>
      </c>
      <c r="U73" s="2" t="str">
        <f t="array" ref="U73">IF(A74=A73,(I74-I73)/(B74-B73),"")</f>
        <v/>
      </c>
      <c r="V73" s="2">
        <f t="shared" si="12"/>
        <v>66</v>
      </c>
      <c r="W73" s="2">
        <f t="shared" si="25"/>
        <v>82</v>
      </c>
      <c r="X73" s="2">
        <f t="shared" si="27"/>
        <v>44</v>
      </c>
      <c r="Y73" s="2" t="str">
        <f t="shared" si="3"/>
        <v/>
      </c>
      <c r="Z73" s="2" t="str">
        <f t="shared" si="4"/>
        <v/>
      </c>
      <c r="AA73" s="2" t="str">
        <f t="shared" si="5"/>
        <v/>
      </c>
      <c r="AB73" s="2">
        <f t="shared" si="26"/>
        <v>0</v>
      </c>
      <c r="AC73" s="2" t="str">
        <f>IF(A73&lt;&gt;A72,LOOKUP(A73:A998,REGIONS!A:A,REGIONS!B:B),"")</f>
        <v/>
      </c>
      <c r="AD73" s="2"/>
    </row>
    <row r="74" spans="1:30" x14ac:dyDescent="0.2">
      <c r="A74" s="3" t="s">
        <v>70</v>
      </c>
      <c r="B74" s="3">
        <v>2015</v>
      </c>
      <c r="C74" s="3">
        <v>36026.667970000002</v>
      </c>
      <c r="D74" s="3">
        <v>81.259002690000003</v>
      </c>
      <c r="E74" s="3">
        <v>99.229221390000006</v>
      </c>
      <c r="F74" s="3">
        <v>0</v>
      </c>
      <c r="G74" s="3">
        <v>0.77077860909999996</v>
      </c>
      <c r="H74" s="3">
        <v>0</v>
      </c>
      <c r="I74" s="3">
        <v>98.81619508</v>
      </c>
      <c r="J74" s="3">
        <v>0</v>
      </c>
      <c r="K74" s="3">
        <v>1.183804922</v>
      </c>
      <c r="L74" s="3">
        <v>0</v>
      </c>
      <c r="M74" s="3">
        <v>99.324478850000006</v>
      </c>
      <c r="N74" s="3">
        <v>0</v>
      </c>
      <c r="O74" s="3">
        <v>0.67552114730000001</v>
      </c>
      <c r="P74" s="3">
        <v>0</v>
      </c>
      <c r="Q74" s="2">
        <v>5</v>
      </c>
      <c r="R74" s="2"/>
      <c r="S74" s="2">
        <f t="array" ref="S74">IF(A75=A74,(E75-E74)/(B75-B74),"")</f>
        <v>-1.4821460000007391E-3</v>
      </c>
      <c r="T74" s="2">
        <f t="array" ref="T74">IF(A75=A74,(M75-M74)/(B75-B74),"")</f>
        <v>-1.3240238000000204E-2</v>
      </c>
      <c r="U74" s="2">
        <f t="array" ref="U74">IF(A75=A74,(I75-I74)/(B75-B74),"")</f>
        <v>4.8860164000001302E-2</v>
      </c>
      <c r="V74" s="2">
        <f t="shared" si="12"/>
        <v>99</v>
      </c>
      <c r="W74" s="2">
        <f t="shared" si="25"/>
        <v>99</v>
      </c>
      <c r="X74" s="2">
        <f t="shared" si="27"/>
        <v>99</v>
      </c>
      <c r="Y74" s="2" t="str">
        <f t="shared" si="3"/>
        <v/>
      </c>
      <c r="Z74" s="2" t="str">
        <f t="shared" si="4"/>
        <v/>
      </c>
      <c r="AA74" s="2" t="str">
        <f t="shared" si="5"/>
        <v/>
      </c>
      <c r="AB74" s="2">
        <f t="shared" si="26"/>
        <v>-6.2100402000001505E-2</v>
      </c>
      <c r="AC74" s="2" t="str">
        <f>IF(A74&lt;&gt;A73,LOOKUP(A74:A998,REGIONS!A:A,REGIONS!B:B),"")</f>
        <v>North America</v>
      </c>
      <c r="AD74" s="2"/>
    </row>
    <row r="75" spans="1:30" x14ac:dyDescent="0.2">
      <c r="A75" s="3" t="s">
        <v>70</v>
      </c>
      <c r="B75" s="3">
        <v>2020</v>
      </c>
      <c r="C75" s="3">
        <v>37742.15625</v>
      </c>
      <c r="D75" s="3">
        <v>81.562004090000002</v>
      </c>
      <c r="E75" s="3">
        <v>99.221810660000003</v>
      </c>
      <c r="F75" s="3">
        <v>0</v>
      </c>
      <c r="G75" s="3">
        <v>0.77818933690000003</v>
      </c>
      <c r="H75" s="3">
        <v>0</v>
      </c>
      <c r="I75" s="3">
        <v>99.060495900000006</v>
      </c>
      <c r="J75" s="3">
        <v>0</v>
      </c>
      <c r="K75" s="3">
        <v>0.9395041006</v>
      </c>
      <c r="L75" s="3">
        <v>0</v>
      </c>
      <c r="M75" s="3">
        <v>99.258277660000005</v>
      </c>
      <c r="N75" s="3">
        <v>0</v>
      </c>
      <c r="O75" s="3">
        <v>0.74172233710000002</v>
      </c>
      <c r="P75" s="3">
        <v>0</v>
      </c>
      <c r="Q75" s="2" t="str">
        <v/>
      </c>
      <c r="R75" s="2"/>
      <c r="S75" s="2" t="str">
        <f t="array" ref="S75">IF(A76=A75,(E76-E75)/(B76-B75),"")</f>
        <v/>
      </c>
      <c r="T75" s="2" t="str">
        <f t="array" ref="T75">IF(A76=A75,(M76-M75)/(B76-B75),"")</f>
        <v/>
      </c>
      <c r="U75" s="2" t="str">
        <f t="array" ref="U75">IF(A76=A75,(I76-I75)/(B76-B75),"")</f>
        <v/>
      </c>
      <c r="V75" s="2">
        <f t="shared" si="12"/>
        <v>99</v>
      </c>
      <c r="W75" s="2">
        <f t="shared" si="25"/>
        <v>99</v>
      </c>
      <c r="X75" s="2">
        <f t="shared" si="27"/>
        <v>99</v>
      </c>
      <c r="Y75" s="2" t="str">
        <f t="shared" si="3"/>
        <v/>
      </c>
      <c r="Z75" s="2" t="str">
        <f t="shared" si="4"/>
        <v/>
      </c>
      <c r="AA75" s="2" t="str">
        <f t="shared" si="5"/>
        <v/>
      </c>
      <c r="AB75" s="2">
        <f t="shared" si="26"/>
        <v>0</v>
      </c>
      <c r="AC75" s="2" t="str">
        <f>IF(A75&lt;&gt;A74,LOOKUP(A75:A998,REGIONS!A:A,REGIONS!B:B),"")</f>
        <v/>
      </c>
      <c r="AD75" s="2"/>
    </row>
    <row r="76" spans="1:30" x14ac:dyDescent="0.2">
      <c r="A76" s="3" t="s">
        <v>71</v>
      </c>
      <c r="B76" s="3">
        <v>2015</v>
      </c>
      <c r="C76" s="3">
        <v>61.721000670000002</v>
      </c>
      <c r="D76" s="3">
        <v>100</v>
      </c>
      <c r="E76" s="3">
        <v>96.125</v>
      </c>
      <c r="F76" s="3">
        <v>0</v>
      </c>
      <c r="G76" s="3">
        <v>3.875</v>
      </c>
      <c r="H76" s="3">
        <v>0</v>
      </c>
      <c r="I76" s="3" t="s">
        <v>289</v>
      </c>
      <c r="J76" s="3" t="s">
        <v>289</v>
      </c>
      <c r="K76" s="3" t="s">
        <v>289</v>
      </c>
      <c r="L76" s="3" t="s">
        <v>289</v>
      </c>
      <c r="M76" s="3">
        <v>96.125</v>
      </c>
      <c r="N76" s="3">
        <v>0</v>
      </c>
      <c r="O76" s="3">
        <v>3.875</v>
      </c>
      <c r="P76" s="3">
        <v>0</v>
      </c>
      <c r="Q76" s="2">
        <v>1</v>
      </c>
      <c r="R76" s="2"/>
      <c r="S76" s="2">
        <f t="array" ref="S76">IF(A77=A76,(E77-E76)/(B77-B76),"")</f>
        <v>0</v>
      </c>
      <c r="T76" s="2">
        <f t="array" ref="T76">IF(A77=A76,(M77-M76)/(B77-B76),"")</f>
        <v>0</v>
      </c>
      <c r="U76" s="2" t="s">
        <v>289</v>
      </c>
      <c r="V76" s="2">
        <f t="shared" si="12"/>
        <v>96</v>
      </c>
      <c r="W76" s="2">
        <f t="shared" si="25"/>
        <v>96</v>
      </c>
      <c r="X76" s="8" t="s">
        <v>289</v>
      </c>
      <c r="Y76" s="2" t="str">
        <f t="shared" si="3"/>
        <v/>
      </c>
      <c r="Z76" s="2" t="str">
        <f t="shared" si="4"/>
        <v/>
      </c>
      <c r="AA76" s="2" t="str">
        <f t="shared" si="5"/>
        <v/>
      </c>
      <c r="AB76" s="2" t="s">
        <v>289</v>
      </c>
      <c r="AC76" s="2" t="str">
        <f>IF(A76&lt;&gt;A75,LOOKUP(A76:A998,REGIONS!A:A,REGIONS!B:B),"")</f>
        <v>Latin America &amp; Caribbean</v>
      </c>
      <c r="AD76" s="2"/>
    </row>
    <row r="77" spans="1:30" x14ac:dyDescent="0.2">
      <c r="A77" s="3" t="s">
        <v>71</v>
      </c>
      <c r="B77" s="3">
        <v>2016</v>
      </c>
      <c r="C77" s="3">
        <v>62.563999180000003</v>
      </c>
      <c r="D77" s="3">
        <v>100</v>
      </c>
      <c r="E77" s="3">
        <v>96.125</v>
      </c>
      <c r="F77" s="3">
        <v>0</v>
      </c>
      <c r="G77" s="3">
        <v>3.875</v>
      </c>
      <c r="H77" s="3">
        <v>0</v>
      </c>
      <c r="I77" s="3" t="s">
        <v>289</v>
      </c>
      <c r="J77" s="3" t="s">
        <v>289</v>
      </c>
      <c r="K77" s="3" t="s">
        <v>289</v>
      </c>
      <c r="L77" s="3" t="s">
        <v>289</v>
      </c>
      <c r="M77" s="3">
        <v>96.125</v>
      </c>
      <c r="N77" s="3">
        <v>0</v>
      </c>
      <c r="O77" s="3">
        <v>3.875</v>
      </c>
      <c r="P77" s="3">
        <v>0</v>
      </c>
      <c r="Q77" s="2" t="str">
        <v/>
      </c>
      <c r="R77" s="2"/>
      <c r="S77" s="2" t="str">
        <f t="array" ref="S77">IF(A78=A77,(E78-E77)/(B78-B77),"")</f>
        <v/>
      </c>
      <c r="T77" s="2" t="str">
        <f t="array" ref="T77">IF(A78=A77,(M78-M77)/(B78-B77),"")</f>
        <v/>
      </c>
      <c r="U77" s="2" t="str">
        <f t="array" ref="U77">IF(A78=A77,(I78-I77)/(B78-B77),"")</f>
        <v/>
      </c>
      <c r="V77" s="2">
        <f t="shared" si="12"/>
        <v>96</v>
      </c>
      <c r="W77" s="2">
        <f t="shared" si="25"/>
        <v>96</v>
      </c>
      <c r="X77" s="8" t="s">
        <v>289</v>
      </c>
      <c r="Y77" s="2" t="str">
        <f t="shared" si="3"/>
        <v/>
      </c>
      <c r="Z77" s="2" t="str">
        <f t="shared" si="4"/>
        <v/>
      </c>
      <c r="AA77" s="2" t="str">
        <f t="shared" si="5"/>
        <v/>
      </c>
      <c r="AB77" s="2">
        <f t="shared" ref="AB77:AB81" si="28">IF((A78=A77),(T77-U77),)</f>
        <v>0</v>
      </c>
      <c r="AC77" s="2" t="str">
        <f>IF(A77&lt;&gt;A76,LOOKUP(A77:A998,REGIONS!A:A,REGIONS!B:B),"")</f>
        <v/>
      </c>
      <c r="AD77" s="2"/>
    </row>
    <row r="78" spans="1:30" x14ac:dyDescent="0.2">
      <c r="A78" s="3" t="s">
        <v>72</v>
      </c>
      <c r="B78" s="3">
        <v>2015</v>
      </c>
      <c r="C78" s="3">
        <v>4493.1708980000003</v>
      </c>
      <c r="D78" s="3">
        <v>40.277000430000001</v>
      </c>
      <c r="E78" s="3">
        <v>42.311345420000002</v>
      </c>
      <c r="F78" s="3">
        <v>21.343997179999999</v>
      </c>
      <c r="G78" s="3">
        <v>32.010174079999999</v>
      </c>
      <c r="H78" s="3">
        <v>4.3344833180000002</v>
      </c>
      <c r="I78" s="3">
        <v>31.891407789999999</v>
      </c>
      <c r="J78" s="3">
        <v>17.35785358</v>
      </c>
      <c r="K78" s="3">
        <v>43.702609250000002</v>
      </c>
      <c r="L78" s="3">
        <v>7.0481293919999999</v>
      </c>
      <c r="M78" s="3">
        <v>57.76209901</v>
      </c>
      <c r="N78" s="3">
        <v>27.25467806</v>
      </c>
      <c r="O78" s="3">
        <v>14.67255123</v>
      </c>
      <c r="P78" s="3">
        <v>0.31067170900000002</v>
      </c>
      <c r="Q78" s="2">
        <v>5</v>
      </c>
      <c r="R78" s="2"/>
      <c r="S78" s="2">
        <f t="array" ref="S78">IF(A79=A78,(E79-E78)/(B79-B78),"")</f>
        <v>-1.0217886739999997</v>
      </c>
      <c r="T78" s="2">
        <f t="array" ref="T78">IF(A79=A78,(M79-M78)/(B79-B78),"")</f>
        <v>-1.6200868119999996</v>
      </c>
      <c r="U78" s="2">
        <f t="array" ref="U78">IF(A79=A78,(I79-I78)/(B79-B78),"")</f>
        <v>-0.75696272799999986</v>
      </c>
      <c r="V78" s="2">
        <f t="shared" si="12"/>
        <v>42</v>
      </c>
      <c r="W78" s="2">
        <f t="shared" si="25"/>
        <v>58</v>
      </c>
      <c r="X78" s="2">
        <f t="shared" ref="X78:X81" si="29">ROUND(I78:I539,0)</f>
        <v>32</v>
      </c>
      <c r="Y78" s="2" t="str">
        <f t="shared" si="3"/>
        <v/>
      </c>
      <c r="Z78" s="2" t="str">
        <f t="shared" si="4"/>
        <v/>
      </c>
      <c r="AA78" s="2" t="str">
        <f t="shared" si="5"/>
        <v/>
      </c>
      <c r="AB78" s="2">
        <f t="shared" si="28"/>
        <v>-0.86312408399999974</v>
      </c>
      <c r="AC78" s="2" t="str">
        <f>IF(A78&lt;&gt;A77,LOOKUP(A78:A998,REGIONS!A:A,REGIONS!B:B),"")</f>
        <v>Sub-Saharan Africa</v>
      </c>
      <c r="AD78" s="2"/>
    </row>
    <row r="79" spans="1:30" x14ac:dyDescent="0.2">
      <c r="A79" s="3" t="s">
        <v>72</v>
      </c>
      <c r="B79" s="3">
        <v>2020</v>
      </c>
      <c r="C79" s="3">
        <v>4829.7641599999997</v>
      </c>
      <c r="D79" s="3">
        <v>42.197998050000002</v>
      </c>
      <c r="E79" s="3">
        <v>37.202402050000003</v>
      </c>
      <c r="F79" s="3">
        <v>25.682373479999999</v>
      </c>
      <c r="G79" s="3">
        <v>33.53911377</v>
      </c>
      <c r="H79" s="3">
        <v>3.5761107079999999</v>
      </c>
      <c r="I79" s="3">
        <v>28.106594149999999</v>
      </c>
      <c r="J79" s="3">
        <v>19.405889899999998</v>
      </c>
      <c r="K79" s="3">
        <v>46.373073009999999</v>
      </c>
      <c r="L79" s="3">
        <v>6.1144429440000003</v>
      </c>
      <c r="M79" s="3">
        <v>49.661664950000002</v>
      </c>
      <c r="N79" s="3">
        <v>34.279780090000003</v>
      </c>
      <c r="O79" s="3">
        <v>15.95940214</v>
      </c>
      <c r="P79" s="3">
        <v>9.915281712E-2</v>
      </c>
      <c r="Q79" s="2" t="str">
        <v/>
      </c>
      <c r="R79" s="2"/>
      <c r="S79" s="2" t="str">
        <f t="array" ref="S79">IF(A80=A79,(E80-E79)/(B80-B79),"")</f>
        <v/>
      </c>
      <c r="T79" s="2" t="str">
        <f t="array" ref="T79">IF(A80=A79,(M80-M79)/(B80-B79),"")</f>
        <v/>
      </c>
      <c r="U79" s="2" t="str">
        <f t="array" ref="U79">IF(A80=A79,(I80-I79)/(B80-B79),"")</f>
        <v/>
      </c>
      <c r="V79" s="2">
        <f t="shared" si="12"/>
        <v>37</v>
      </c>
      <c r="W79" s="2">
        <f t="shared" si="25"/>
        <v>50</v>
      </c>
      <c r="X79" s="2">
        <f t="shared" si="29"/>
        <v>28</v>
      </c>
      <c r="Y79" s="2" t="str">
        <f t="shared" si="3"/>
        <v/>
      </c>
      <c r="Z79" s="2" t="str">
        <f t="shared" si="4"/>
        <v/>
      </c>
      <c r="AA79" s="2" t="str">
        <f t="shared" si="5"/>
        <v/>
      </c>
      <c r="AB79" s="2">
        <f t="shared" si="28"/>
        <v>0</v>
      </c>
      <c r="AC79" s="2" t="str">
        <f>IF(A79&lt;&gt;A78,LOOKUP(A79:A998,REGIONS!A:A,REGIONS!B:B),"")</f>
        <v/>
      </c>
      <c r="AD79" s="2"/>
    </row>
    <row r="80" spans="1:30" x14ac:dyDescent="0.2">
      <c r="A80" s="3" t="s">
        <v>73</v>
      </c>
      <c r="B80" s="3">
        <v>2015</v>
      </c>
      <c r="C80" s="3">
        <v>14110.9707</v>
      </c>
      <c r="D80" s="3">
        <v>22.515001300000002</v>
      </c>
      <c r="E80" s="3">
        <v>44.399096970000002</v>
      </c>
      <c r="F80" s="3">
        <v>13.51638311</v>
      </c>
      <c r="G80" s="3">
        <v>34.702739940000001</v>
      </c>
      <c r="H80" s="3">
        <v>7.3817799820000003</v>
      </c>
      <c r="I80" s="3">
        <v>35.578900740000002</v>
      </c>
      <c r="J80" s="3">
        <v>13.876413980000001</v>
      </c>
      <c r="K80" s="3">
        <v>41.266156469999999</v>
      </c>
      <c r="L80" s="3">
        <v>9.2785288060000006</v>
      </c>
      <c r="M80" s="3">
        <v>74.753651779999998</v>
      </c>
      <c r="N80" s="3">
        <v>12.27734182</v>
      </c>
      <c r="O80" s="3">
        <v>12.11485643</v>
      </c>
      <c r="P80" s="3">
        <v>0.85414997150000005</v>
      </c>
      <c r="Q80" s="2">
        <v>5</v>
      </c>
      <c r="R80" s="2"/>
      <c r="S80" s="2">
        <f t="array" ref="S80">IF(A81=A80,(E81-E80)/(B81-B80),"")</f>
        <v>0.35768756399999974</v>
      </c>
      <c r="T80" s="2">
        <f t="array" ref="T80">IF(A81=A80,(M81-M80)/(B81-B80),"")</f>
        <v>-0.11228573799999993</v>
      </c>
      <c r="U80" s="2">
        <f t="array" ref="U80">IF(A81=A80,(I81-I80)/(B81-B80),"")</f>
        <v>0.39926290199999953</v>
      </c>
      <c r="V80" s="2">
        <f t="shared" si="12"/>
        <v>44</v>
      </c>
      <c r="W80" s="2">
        <f t="shared" si="25"/>
        <v>75</v>
      </c>
      <c r="X80" s="2">
        <f t="shared" si="29"/>
        <v>36</v>
      </c>
      <c r="Y80" s="2" t="str">
        <f t="shared" si="3"/>
        <v/>
      </c>
      <c r="Z80" s="2" t="str">
        <f t="shared" si="4"/>
        <v/>
      </c>
      <c r="AA80" s="2" t="str">
        <f t="shared" si="5"/>
        <v/>
      </c>
      <c r="AB80" s="2">
        <f t="shared" si="28"/>
        <v>-0.51154863999999944</v>
      </c>
      <c r="AC80" s="2" t="str">
        <f>IF(A80&lt;&gt;A79,LOOKUP(A80:A998,REGIONS!A:A,REGIONS!B:B),"")</f>
        <v>Sub-Saharan Africa</v>
      </c>
      <c r="AD80" s="2"/>
    </row>
    <row r="81" spans="1:30" x14ac:dyDescent="0.2">
      <c r="A81" s="3" t="s">
        <v>73</v>
      </c>
      <c r="B81" s="3">
        <v>2020</v>
      </c>
      <c r="C81" s="3">
        <v>16425.859380000002</v>
      </c>
      <c r="D81" s="3">
        <v>23.520000459999999</v>
      </c>
      <c r="E81" s="3">
        <v>46.187534790000001</v>
      </c>
      <c r="F81" s="3">
        <v>14.74028929</v>
      </c>
      <c r="G81" s="3">
        <v>31.562457139999999</v>
      </c>
      <c r="H81" s="3">
        <v>7.5097187840000004</v>
      </c>
      <c r="I81" s="3">
        <v>37.575215249999999</v>
      </c>
      <c r="J81" s="3">
        <v>14.35396111</v>
      </c>
      <c r="K81" s="3">
        <v>38.524967609999997</v>
      </c>
      <c r="L81" s="3">
        <v>9.5458560269999992</v>
      </c>
      <c r="M81" s="3">
        <v>74.192223089999999</v>
      </c>
      <c r="N81" s="3">
        <v>15.99651381</v>
      </c>
      <c r="O81" s="3">
        <v>8.9224527210000009</v>
      </c>
      <c r="P81" s="3">
        <v>0.88881038430000003</v>
      </c>
      <c r="Q81" s="2" t="str">
        <v/>
      </c>
      <c r="R81" s="2"/>
      <c r="S81" s="2" t="str">
        <f t="array" ref="S81">IF(A82=A81,(E82-E81)/(B82-B81),"")</f>
        <v/>
      </c>
      <c r="T81" s="2" t="str">
        <f t="array" ref="T81">IF(A82=A81,(M82-M81)/(B82-B81),"")</f>
        <v/>
      </c>
      <c r="U81" s="2" t="str">
        <f t="array" ref="U81">IF(A82=A81,(I82-I81)/(B82-B81),"")</f>
        <v/>
      </c>
      <c r="V81" s="2">
        <f t="shared" si="12"/>
        <v>46</v>
      </c>
      <c r="W81" s="2">
        <f t="shared" si="25"/>
        <v>74</v>
      </c>
      <c r="X81" s="2">
        <f t="shared" si="29"/>
        <v>38</v>
      </c>
      <c r="Y81" s="2" t="str">
        <f t="shared" si="3"/>
        <v/>
      </c>
      <c r="Z81" s="2" t="str">
        <f t="shared" si="4"/>
        <v/>
      </c>
      <c r="AA81" s="2" t="str">
        <f t="shared" si="5"/>
        <v/>
      </c>
      <c r="AB81" s="2">
        <f t="shared" si="28"/>
        <v>0</v>
      </c>
      <c r="AC81" s="2" t="str">
        <f>IF(A81&lt;&gt;A80,LOOKUP(A81:A998,REGIONS!A:A,REGIONS!B:B),"")</f>
        <v/>
      </c>
      <c r="AD81" s="2"/>
    </row>
    <row r="82" spans="1:30" x14ac:dyDescent="0.2">
      <c r="A82" s="3" t="s">
        <v>74</v>
      </c>
      <c r="B82" s="3">
        <v>2015</v>
      </c>
      <c r="C82" s="3">
        <v>165.38699339999999</v>
      </c>
      <c r="D82" s="3">
        <v>30.96199799</v>
      </c>
      <c r="E82" s="3">
        <v>94.15</v>
      </c>
      <c r="F82" s="3">
        <v>0</v>
      </c>
      <c r="G82" s="3">
        <v>5.85</v>
      </c>
      <c r="H82" s="3">
        <v>0</v>
      </c>
      <c r="I82" s="3" t="s">
        <v>289</v>
      </c>
      <c r="J82" s="3" t="s">
        <v>289</v>
      </c>
      <c r="K82" s="3" t="s">
        <v>289</v>
      </c>
      <c r="L82" s="3" t="s">
        <v>289</v>
      </c>
      <c r="M82" s="3" t="s">
        <v>289</v>
      </c>
      <c r="N82" s="3" t="s">
        <v>289</v>
      </c>
      <c r="O82" s="3" t="s">
        <v>289</v>
      </c>
      <c r="P82" s="3" t="s">
        <v>289</v>
      </c>
      <c r="Q82" s="2">
        <v>2</v>
      </c>
      <c r="R82" s="2"/>
      <c r="S82" s="2">
        <f t="array" ref="S82">IF(A83=A82,(E83-E82)/(B83-B82),"")</f>
        <v>0</v>
      </c>
      <c r="T82" s="2" t="s">
        <v>289</v>
      </c>
      <c r="U82" s="2" t="s">
        <v>289</v>
      </c>
      <c r="V82" s="2">
        <f t="shared" si="12"/>
        <v>94</v>
      </c>
      <c r="W82" s="8" t="s">
        <v>289</v>
      </c>
      <c r="X82" s="8" t="s">
        <v>289</v>
      </c>
      <c r="Y82" s="2" t="str">
        <f t="shared" si="3"/>
        <v/>
      </c>
      <c r="Z82" s="2" t="str">
        <f t="shared" si="4"/>
        <v/>
      </c>
      <c r="AA82" s="2" t="str">
        <f t="shared" si="5"/>
        <v/>
      </c>
      <c r="AB82" s="2" t="s">
        <v>289</v>
      </c>
      <c r="AC82" s="2" t="str">
        <f>IF(A82&lt;&gt;A81,LOOKUP(A82:A998,REGIONS!A:A,REGIONS!B:B),"")</f>
        <v>Europe &amp; Central Asia</v>
      </c>
      <c r="AD82" s="2"/>
    </row>
    <row r="83" spans="1:30" x14ac:dyDescent="0.2">
      <c r="A83" s="3" t="s">
        <v>74</v>
      </c>
      <c r="B83" s="3">
        <v>2017</v>
      </c>
      <c r="C83" s="3">
        <v>168.6660004</v>
      </c>
      <c r="D83" s="3">
        <v>30.913999560000001</v>
      </c>
      <c r="E83" s="3">
        <v>94.15</v>
      </c>
      <c r="F83" s="3">
        <v>0</v>
      </c>
      <c r="G83" s="3">
        <v>5.85</v>
      </c>
      <c r="H83" s="3">
        <v>0</v>
      </c>
      <c r="I83" s="3" t="s">
        <v>289</v>
      </c>
      <c r="J83" s="3" t="s">
        <v>289</v>
      </c>
      <c r="K83" s="3" t="s">
        <v>289</v>
      </c>
      <c r="L83" s="3" t="s">
        <v>289</v>
      </c>
      <c r="M83" s="3" t="s">
        <v>289</v>
      </c>
      <c r="N83" s="3" t="s">
        <v>289</v>
      </c>
      <c r="O83" s="3" t="s">
        <v>289</v>
      </c>
      <c r="P83" s="3" t="s">
        <v>289</v>
      </c>
      <c r="Q83" s="2" t="str">
        <v/>
      </c>
      <c r="R83" s="2"/>
      <c r="S83" s="2" t="str">
        <f t="array" ref="S83">IF(A84=A83,(E84-E83)/(B84-B83),"")</f>
        <v/>
      </c>
      <c r="T83" s="2" t="str">
        <f t="array" ref="T83">IF(A84=A83,(M84-M83)/(B84-B83),"")</f>
        <v/>
      </c>
      <c r="U83" s="2" t="str">
        <f t="array" ref="U83">IF(A84=A83,(I84-I83)/(B84-B83),"")</f>
        <v/>
      </c>
      <c r="V83" s="2">
        <f t="shared" si="12"/>
        <v>94</v>
      </c>
      <c r="W83" s="8" t="s">
        <v>289</v>
      </c>
      <c r="X83" s="8" t="s">
        <v>289</v>
      </c>
      <c r="Y83" s="2" t="str">
        <f t="shared" si="3"/>
        <v/>
      </c>
      <c r="Z83" s="2" t="str">
        <f t="shared" si="4"/>
        <v/>
      </c>
      <c r="AA83" s="2" t="str">
        <f t="shared" si="5"/>
        <v/>
      </c>
      <c r="AB83" s="2">
        <f t="shared" ref="AB83:AB87" si="30">IF((A84=A83),(T83-U83),)</f>
        <v>0</v>
      </c>
      <c r="AC83" s="2" t="str">
        <f>IF(A83&lt;&gt;A82,LOOKUP(A83:A998,REGIONS!A:A,REGIONS!B:B),"")</f>
        <v/>
      </c>
      <c r="AD83" s="2"/>
    </row>
    <row r="84" spans="1:30" x14ac:dyDescent="0.2">
      <c r="A84" s="3" t="s">
        <v>75</v>
      </c>
      <c r="B84" s="3">
        <v>2015</v>
      </c>
      <c r="C84" s="3">
        <v>17969.355469999999</v>
      </c>
      <c r="D84" s="3">
        <v>87.36000061</v>
      </c>
      <c r="E84" s="3">
        <v>99.506492719999997</v>
      </c>
      <c r="F84" s="3">
        <v>0</v>
      </c>
      <c r="G84" s="3">
        <v>0.49350727579999998</v>
      </c>
      <c r="H84" s="3">
        <v>0</v>
      </c>
      <c r="I84" s="3">
        <v>97.067698500000006</v>
      </c>
      <c r="J84" s="3">
        <v>0</v>
      </c>
      <c r="K84" s="3">
        <v>2.9323014980000002</v>
      </c>
      <c r="L84" s="3">
        <v>0</v>
      </c>
      <c r="M84" s="3">
        <v>99.859356980000001</v>
      </c>
      <c r="N84" s="3">
        <v>0</v>
      </c>
      <c r="O84" s="3">
        <v>0.1406430186</v>
      </c>
      <c r="P84" s="3">
        <v>0</v>
      </c>
      <c r="Q84" s="2">
        <v>5</v>
      </c>
      <c r="R84" s="2"/>
      <c r="S84" s="2">
        <f t="array" ref="S84">IF(A85=A84,(E85-E84)/(B85-B84),"")</f>
        <v>9.8701199999999295E-2</v>
      </c>
      <c r="T84" s="2">
        <f t="array" ref="T84">IF(A85=A84,(M85-M84)/(B85-B84),"")</f>
        <v>2.8128603999999769E-2</v>
      </c>
      <c r="U84" s="2">
        <f t="array" ref="U84">IF(A85=A84,(I85-I84)/(B85-B84),"")</f>
        <v>0.58646029999999882</v>
      </c>
      <c r="V84" s="2">
        <f t="shared" si="12"/>
        <v>100</v>
      </c>
      <c r="W84" s="2">
        <f t="shared" ref="W84:W97" si="31">ROUND($M$2:$M$463,0)</f>
        <v>100</v>
      </c>
      <c r="X84" s="2">
        <f t="shared" ref="X84:X87" si="32">ROUND(I84:I545,0)</f>
        <v>97</v>
      </c>
      <c r="Y84" s="2" t="str">
        <f t="shared" si="3"/>
        <v>Full access</v>
      </c>
      <c r="Z84" s="2" t="str">
        <f t="shared" si="4"/>
        <v>Full access</v>
      </c>
      <c r="AA84" s="2" t="str">
        <f t="shared" si="5"/>
        <v/>
      </c>
      <c r="AB84" s="2">
        <f t="shared" si="30"/>
        <v>-0.5583316959999991</v>
      </c>
      <c r="AC84" s="2" t="str">
        <f>IF(A84&lt;&gt;A83,LOOKUP(A84:A998,REGIONS!A:A,REGIONS!B:B),"")</f>
        <v>Latin America &amp; Caribbean</v>
      </c>
      <c r="AD84" s="2"/>
    </row>
    <row r="85" spans="1:30" x14ac:dyDescent="0.2">
      <c r="A85" s="3" t="s">
        <v>75</v>
      </c>
      <c r="B85" s="3">
        <v>2020</v>
      </c>
      <c r="C85" s="3">
        <v>19116.208979999999</v>
      </c>
      <c r="D85" s="3">
        <v>87.72699738</v>
      </c>
      <c r="E85" s="3">
        <v>99.999998719999994</v>
      </c>
      <c r="F85" s="3">
        <v>0</v>
      </c>
      <c r="G85" s="3">
        <v>1.2771393330000001E-6</v>
      </c>
      <c r="H85" s="3">
        <v>0</v>
      </c>
      <c r="I85" s="3">
        <v>100</v>
      </c>
      <c r="J85" s="3">
        <v>0</v>
      </c>
      <c r="K85" s="3">
        <v>0</v>
      </c>
      <c r="L85" s="3">
        <v>0</v>
      </c>
      <c r="M85" s="3">
        <v>100</v>
      </c>
      <c r="N85" s="3">
        <v>0</v>
      </c>
      <c r="O85" s="3">
        <v>0</v>
      </c>
      <c r="P85" s="3">
        <v>0</v>
      </c>
      <c r="Q85" s="2" t="str">
        <v/>
      </c>
      <c r="R85" s="2"/>
      <c r="S85" s="2" t="str">
        <f t="array" ref="S85">IF(A86=A85,(E86-E85)/(B86-B85),"")</f>
        <v/>
      </c>
      <c r="T85" s="2" t="str">
        <f t="array" ref="T85">IF(A86=A85,(M86-M85)/(B86-B85),"")</f>
        <v/>
      </c>
      <c r="U85" s="2" t="str">
        <f t="array" ref="U85">IF(A86=A85,(I86-I85)/(B86-B85),"")</f>
        <v/>
      </c>
      <c r="V85" s="2">
        <f t="shared" si="12"/>
        <v>100</v>
      </c>
      <c r="W85" s="2">
        <f t="shared" si="31"/>
        <v>100</v>
      </c>
      <c r="X85" s="2">
        <f t="shared" si="32"/>
        <v>100</v>
      </c>
      <c r="Y85" s="2" t="str">
        <f t="shared" si="3"/>
        <v/>
      </c>
      <c r="Z85" s="2" t="str">
        <f t="shared" si="4"/>
        <v/>
      </c>
      <c r="AA85" s="2" t="str">
        <f t="shared" si="5"/>
        <v/>
      </c>
      <c r="AB85" s="2">
        <f t="shared" si="30"/>
        <v>0</v>
      </c>
      <c r="AC85" s="2" t="str">
        <f>IF(A85&lt;&gt;A84,LOOKUP(A85:A998,REGIONS!A:A,REGIONS!B:B),"")</f>
        <v/>
      </c>
      <c r="AD85" s="2"/>
    </row>
    <row r="86" spans="1:30" x14ac:dyDescent="0.2">
      <c r="A86" s="3" t="s">
        <v>76</v>
      </c>
      <c r="B86" s="3">
        <v>2015</v>
      </c>
      <c r="C86" s="3">
        <v>1430405.375</v>
      </c>
      <c r="D86" s="3">
        <v>55.852706910000002</v>
      </c>
      <c r="E86" s="3">
        <v>91.76264123</v>
      </c>
      <c r="F86" s="3">
        <v>0.81876266180000001</v>
      </c>
      <c r="G86" s="3">
        <v>6.7820774070000001</v>
      </c>
      <c r="H86" s="3">
        <v>0.63651870079999995</v>
      </c>
      <c r="I86" s="3">
        <v>84.479187920000001</v>
      </c>
      <c r="J86" s="3">
        <v>1.51186307</v>
      </c>
      <c r="K86" s="3">
        <v>12.952949009999999</v>
      </c>
      <c r="L86" s="3">
        <v>1.056</v>
      </c>
      <c r="M86" s="3">
        <v>97.519653969999993</v>
      </c>
      <c r="N86" s="3">
        <v>0.27091980389999998</v>
      </c>
      <c r="O86" s="3">
        <v>1.9044754100000001</v>
      </c>
      <c r="P86" s="3">
        <v>0.30495081969999999</v>
      </c>
      <c r="Q86" s="2">
        <v>5</v>
      </c>
      <c r="R86" s="2"/>
      <c r="S86" s="2">
        <f t="array" ref="S86">IF(A87=A86,(E87-E86)/(B87-B86),"")</f>
        <v>0.49969387200000026</v>
      </c>
      <c r="T86" s="2">
        <f t="array" ref="T86">IF(A87=A86,(M87-M86)/(B87-B86),"")</f>
        <v>-8.0954259999998612E-2</v>
      </c>
      <c r="U86" s="2">
        <f t="array" ref="U86">IF(A87=A86,(I87-I86)/(B87-B86),"")</f>
        <v>1.0364091180000004</v>
      </c>
      <c r="V86" s="2">
        <f t="shared" si="12"/>
        <v>92</v>
      </c>
      <c r="W86" s="2">
        <f t="shared" si="31"/>
        <v>98</v>
      </c>
      <c r="X86" s="2">
        <f t="shared" si="32"/>
        <v>84</v>
      </c>
      <c r="Y86" s="2" t="str">
        <f t="shared" si="3"/>
        <v/>
      </c>
      <c r="Z86" s="2" t="str">
        <f t="shared" si="4"/>
        <v/>
      </c>
      <c r="AA86" s="2" t="str">
        <f t="shared" si="5"/>
        <v/>
      </c>
      <c r="AB86" s="2">
        <f t="shared" si="30"/>
        <v>-1.117363377999999</v>
      </c>
      <c r="AC86" s="2" t="str">
        <f>IF(A86&lt;&gt;A85,LOOKUP(A86:A998,REGIONS!A:A,REGIONS!B:B),"")</f>
        <v>East Asia &amp; Pacific</v>
      </c>
      <c r="AD86" s="2"/>
    </row>
    <row r="87" spans="1:30" x14ac:dyDescent="0.2">
      <c r="A87" s="3" t="s">
        <v>76</v>
      </c>
      <c r="B87" s="3">
        <v>2020</v>
      </c>
      <c r="C87" s="3">
        <v>1463140.5</v>
      </c>
      <c r="D87" s="3">
        <v>61.713088990000003</v>
      </c>
      <c r="E87" s="3">
        <v>94.261110590000001</v>
      </c>
      <c r="F87" s="3">
        <v>0.8147213297</v>
      </c>
      <c r="G87" s="3">
        <v>4.725451938</v>
      </c>
      <c r="H87" s="3">
        <v>0.19871614409999999</v>
      </c>
      <c r="I87" s="3">
        <v>89.661233510000002</v>
      </c>
      <c r="J87" s="3">
        <v>1.832679086</v>
      </c>
      <c r="K87" s="3">
        <v>8.5060874089999992</v>
      </c>
      <c r="L87" s="3">
        <v>0</v>
      </c>
      <c r="M87" s="3">
        <v>97.11488267</v>
      </c>
      <c r="N87" s="3">
        <v>0.1831784927</v>
      </c>
      <c r="O87" s="3">
        <v>2.3799388399999999</v>
      </c>
      <c r="P87" s="3">
        <v>0.32200000000000001</v>
      </c>
      <c r="Q87" s="2" t="str">
        <v/>
      </c>
      <c r="R87" s="2"/>
      <c r="S87" s="2" t="str">
        <f t="array" ref="S87">IF(A88=A87,(E88-E87)/(B88-B87),"")</f>
        <v/>
      </c>
      <c r="T87" s="2" t="str">
        <f t="array" ref="T87">IF(A88=A87,(M88-M87)/(B88-B87),"")</f>
        <v/>
      </c>
      <c r="U87" s="2" t="str">
        <f t="array" ref="U87">IF(A88=A87,(I88-I87)/(B88-B87),"")</f>
        <v/>
      </c>
      <c r="V87" s="2">
        <f t="shared" si="12"/>
        <v>94</v>
      </c>
      <c r="W87" s="2">
        <f t="shared" si="31"/>
        <v>97</v>
      </c>
      <c r="X87" s="2">
        <f t="shared" si="32"/>
        <v>90</v>
      </c>
      <c r="Y87" s="2" t="str">
        <f t="shared" si="3"/>
        <v/>
      </c>
      <c r="Z87" s="2" t="str">
        <f t="shared" si="4"/>
        <v/>
      </c>
      <c r="AA87" s="2" t="str">
        <f t="shared" si="5"/>
        <v/>
      </c>
      <c r="AB87" s="2">
        <f t="shared" si="30"/>
        <v>0</v>
      </c>
      <c r="AC87" s="2" t="str">
        <f>IF(A87&lt;&gt;A86,LOOKUP(A87:A998,REGIONS!A:A,REGIONS!B:B),"")</f>
        <v/>
      </c>
      <c r="AD87" s="2"/>
    </row>
    <row r="88" spans="1:30" x14ac:dyDescent="0.2">
      <c r="A88" s="3" t="s">
        <v>77</v>
      </c>
      <c r="B88" s="3">
        <v>2015</v>
      </c>
      <c r="C88" s="3">
        <v>7185.9921880000002</v>
      </c>
      <c r="D88" s="3">
        <v>100</v>
      </c>
      <c r="E88" s="3">
        <v>100</v>
      </c>
      <c r="F88" s="3">
        <v>0</v>
      </c>
      <c r="G88" s="3">
        <v>0</v>
      </c>
      <c r="H88" s="3">
        <v>0</v>
      </c>
      <c r="I88" s="3" t="s">
        <v>289</v>
      </c>
      <c r="J88" s="3" t="s">
        <v>289</v>
      </c>
      <c r="K88" s="3" t="s">
        <v>289</v>
      </c>
      <c r="L88" s="3" t="s">
        <v>289</v>
      </c>
      <c r="M88" s="3">
        <v>100</v>
      </c>
      <c r="N88" s="3">
        <v>0</v>
      </c>
      <c r="O88" s="3">
        <v>0</v>
      </c>
      <c r="P88" s="3">
        <v>0</v>
      </c>
      <c r="Q88" s="2">
        <v>5</v>
      </c>
      <c r="R88" s="2"/>
      <c r="S88" s="2">
        <f t="array" ref="S88">IF(A89=A88,(E89-E88)/(B89-B88),"")</f>
        <v>0</v>
      </c>
      <c r="T88" s="2">
        <f t="array" ref="T88">IF(A89=A88,(M89-M88)/(B89-B88),"")</f>
        <v>0</v>
      </c>
      <c r="U88" s="2" t="s">
        <v>289</v>
      </c>
      <c r="V88" s="2">
        <f t="shared" si="12"/>
        <v>100</v>
      </c>
      <c r="W88" s="2">
        <f t="shared" si="31"/>
        <v>100</v>
      </c>
      <c r="X88" s="8" t="s">
        <v>289</v>
      </c>
      <c r="Y88" s="2" t="str">
        <f t="shared" si="3"/>
        <v>Full access</v>
      </c>
      <c r="Z88" s="2" t="str">
        <f t="shared" si="4"/>
        <v>Full access</v>
      </c>
      <c r="AA88" s="2" t="str">
        <f t="shared" si="5"/>
        <v/>
      </c>
      <c r="AB88" s="2" t="s">
        <v>289</v>
      </c>
      <c r="AC88" s="2" t="str">
        <f>IF(A88&lt;&gt;A87,LOOKUP(A88:A998,REGIONS!A:A,REGIONS!B:B),"")</f>
        <v>East Asia &amp; Pacific</v>
      </c>
      <c r="AD88" s="2"/>
    </row>
    <row r="89" spans="1:30" x14ac:dyDescent="0.2">
      <c r="A89" s="3" t="s">
        <v>77</v>
      </c>
      <c r="B89" s="3">
        <v>2020</v>
      </c>
      <c r="C89" s="3">
        <v>7496.9877930000002</v>
      </c>
      <c r="D89" s="3">
        <v>100</v>
      </c>
      <c r="E89" s="3">
        <v>100</v>
      </c>
      <c r="F89" s="3">
        <v>0</v>
      </c>
      <c r="G89" s="3">
        <v>0</v>
      </c>
      <c r="H89" s="3">
        <v>0</v>
      </c>
      <c r="I89" s="3" t="s">
        <v>289</v>
      </c>
      <c r="J89" s="3" t="s">
        <v>289</v>
      </c>
      <c r="K89" s="3" t="s">
        <v>289</v>
      </c>
      <c r="L89" s="3" t="s">
        <v>289</v>
      </c>
      <c r="M89" s="3">
        <v>100</v>
      </c>
      <c r="N89" s="3">
        <v>0</v>
      </c>
      <c r="O89" s="3">
        <v>0</v>
      </c>
      <c r="P89" s="3">
        <v>0</v>
      </c>
      <c r="Q89" s="2" t="str">
        <v/>
      </c>
      <c r="R89" s="2"/>
      <c r="S89" s="2" t="str">
        <f t="array" ref="S89">IF(A90=A89,(E90-E89)/(B90-B89),"")</f>
        <v/>
      </c>
      <c r="T89" s="2" t="str">
        <f t="array" ref="T89">IF(A90=A89,(M90-M89)/(B90-B89),"")</f>
        <v/>
      </c>
      <c r="U89" s="2" t="str">
        <f t="array" ref="U89">IF(A90=A89,(I90-I89)/(B90-B89),"")</f>
        <v/>
      </c>
      <c r="V89" s="2">
        <f t="shared" si="12"/>
        <v>100</v>
      </c>
      <c r="W89" s="2">
        <f t="shared" si="31"/>
        <v>100</v>
      </c>
      <c r="X89" s="8" t="s">
        <v>289</v>
      </c>
      <c r="Y89" s="2" t="str">
        <f t="shared" si="3"/>
        <v/>
      </c>
      <c r="Z89" s="2" t="str">
        <f t="shared" si="4"/>
        <v/>
      </c>
      <c r="AA89" s="2" t="str">
        <f t="shared" si="5"/>
        <v/>
      </c>
      <c r="AB89" s="2">
        <f>IF((A90=A89),(T89-U89),)</f>
        <v>0</v>
      </c>
      <c r="AC89" s="2" t="str">
        <f>IF(A89&lt;&gt;A88,LOOKUP(A89:A998,REGIONS!A:A,REGIONS!B:B),"")</f>
        <v/>
      </c>
      <c r="AD89" s="2"/>
    </row>
    <row r="90" spans="1:30" x14ac:dyDescent="0.2">
      <c r="A90" s="3" t="s">
        <v>78</v>
      </c>
      <c r="B90" s="3">
        <v>2015</v>
      </c>
      <c r="C90" s="3">
        <v>602.09301760000005</v>
      </c>
      <c r="D90" s="3">
        <v>100</v>
      </c>
      <c r="E90" s="3">
        <v>100</v>
      </c>
      <c r="F90" s="3">
        <v>0</v>
      </c>
      <c r="G90" s="3">
        <v>0</v>
      </c>
      <c r="H90" s="3">
        <v>0</v>
      </c>
      <c r="I90" s="3" t="s">
        <v>289</v>
      </c>
      <c r="J90" s="3" t="s">
        <v>289</v>
      </c>
      <c r="K90" s="3" t="s">
        <v>289</v>
      </c>
      <c r="L90" s="3" t="s">
        <v>289</v>
      </c>
      <c r="M90" s="3">
        <v>100</v>
      </c>
      <c r="N90" s="3">
        <v>0</v>
      </c>
      <c r="O90" s="3">
        <v>0</v>
      </c>
      <c r="P90" s="3">
        <v>0</v>
      </c>
      <c r="Q90" s="2">
        <v>5</v>
      </c>
      <c r="R90" s="2"/>
      <c r="S90" s="2">
        <f t="array" ref="S90">IF(A91=A90,(E91-E90)/(B91-B90),"")</f>
        <v>0</v>
      </c>
      <c r="T90" s="2">
        <f t="array" ref="T90">IF(A91=A90,(M91-M90)/(B91-B90),"")</f>
        <v>0</v>
      </c>
      <c r="U90" s="2" t="s">
        <v>289</v>
      </c>
      <c r="V90" s="2">
        <f t="shared" si="12"/>
        <v>100</v>
      </c>
      <c r="W90" s="2">
        <f t="shared" si="31"/>
        <v>100</v>
      </c>
      <c r="X90" s="8" t="s">
        <v>289</v>
      </c>
      <c r="Y90" s="2" t="str">
        <f t="shared" si="3"/>
        <v>Full access</v>
      </c>
      <c r="Z90" s="2" t="str">
        <f t="shared" si="4"/>
        <v>Full access</v>
      </c>
      <c r="AA90" s="2" t="str">
        <f t="shared" si="5"/>
        <v/>
      </c>
      <c r="AB90" s="2" t="s">
        <v>289</v>
      </c>
      <c r="AC90" s="2" t="str">
        <f>IF(A90&lt;&gt;A89,LOOKUP(A90:A998,REGIONS!A:A,REGIONS!B:B),"")</f>
        <v>East Asia &amp; Pacific</v>
      </c>
      <c r="AD90" s="2"/>
    </row>
    <row r="91" spans="1:30" x14ac:dyDescent="0.2">
      <c r="A91" s="3" t="s">
        <v>78</v>
      </c>
      <c r="B91" s="3">
        <v>2020</v>
      </c>
      <c r="C91" s="3">
        <v>649.34198000000004</v>
      </c>
      <c r="D91" s="3">
        <v>100</v>
      </c>
      <c r="E91" s="3">
        <v>100</v>
      </c>
      <c r="F91" s="3">
        <v>0</v>
      </c>
      <c r="G91" s="3">
        <v>0</v>
      </c>
      <c r="H91" s="3">
        <v>0</v>
      </c>
      <c r="I91" s="3" t="s">
        <v>289</v>
      </c>
      <c r="J91" s="3" t="s">
        <v>289</v>
      </c>
      <c r="K91" s="3" t="s">
        <v>289</v>
      </c>
      <c r="L91" s="3" t="s">
        <v>289</v>
      </c>
      <c r="M91" s="3">
        <v>100</v>
      </c>
      <c r="N91" s="3">
        <v>0</v>
      </c>
      <c r="O91" s="3">
        <v>0</v>
      </c>
      <c r="P91" s="3">
        <v>0</v>
      </c>
      <c r="Q91" s="2" t="str">
        <v/>
      </c>
      <c r="R91" s="2"/>
      <c r="S91" s="2" t="str">
        <f t="array" ref="S91">IF(A92=A91,(E92-E91)/(B92-B91),"")</f>
        <v/>
      </c>
      <c r="T91" s="2" t="str">
        <f t="array" ref="T91">IF(A92=A91,(M92-M91)/(B92-B91),"")</f>
        <v/>
      </c>
      <c r="U91" s="2" t="str">
        <f t="array" ref="U91">IF(A92=A91,(I92-I91)/(B92-B91),"")</f>
        <v/>
      </c>
      <c r="V91" s="2">
        <f t="shared" si="12"/>
        <v>100</v>
      </c>
      <c r="W91" s="2">
        <f t="shared" si="31"/>
        <v>100</v>
      </c>
      <c r="X91" s="8" t="s">
        <v>289</v>
      </c>
      <c r="Y91" s="2" t="str">
        <f t="shared" si="3"/>
        <v/>
      </c>
      <c r="Z91" s="2" t="str">
        <f t="shared" si="4"/>
        <v/>
      </c>
      <c r="AA91" s="2" t="str">
        <f t="shared" si="5"/>
        <v/>
      </c>
      <c r="AB91" s="2">
        <f t="shared" ref="AB91:AB97" si="33">IF((A92=A91),(T91-U91),)</f>
        <v>0</v>
      </c>
      <c r="AC91" s="2" t="str">
        <f>IF(A91&lt;&gt;A90,LOOKUP(A91:A998,REGIONS!A:A,REGIONS!B:B),"")</f>
        <v/>
      </c>
      <c r="AD91" s="2"/>
    </row>
    <row r="92" spans="1:30" x14ac:dyDescent="0.2">
      <c r="A92" s="3" t="s">
        <v>79</v>
      </c>
      <c r="B92" s="3">
        <v>2015</v>
      </c>
      <c r="C92" s="3">
        <v>47520.667970000002</v>
      </c>
      <c r="D92" s="3">
        <v>79.763999940000005</v>
      </c>
      <c r="E92" s="3">
        <v>96.335868120000001</v>
      </c>
      <c r="F92" s="3">
        <v>0.1840519904</v>
      </c>
      <c r="G92" s="3">
        <v>1.7034450619999999</v>
      </c>
      <c r="H92" s="3">
        <v>1.7766348270000001</v>
      </c>
      <c r="I92" s="3">
        <v>83.273725850000005</v>
      </c>
      <c r="J92" s="3">
        <v>0.68766562610000004</v>
      </c>
      <c r="K92" s="3">
        <v>7.2590323550000004</v>
      </c>
      <c r="L92" s="3">
        <v>8.7795761720000005</v>
      </c>
      <c r="M92" s="3">
        <v>99.649712370000003</v>
      </c>
      <c r="N92" s="3">
        <v>5.6286030219999998E-2</v>
      </c>
      <c r="O92" s="3">
        <v>0.29400160289999999</v>
      </c>
      <c r="P92" s="3">
        <v>0</v>
      </c>
      <c r="Q92" s="2">
        <v>5</v>
      </c>
      <c r="R92" s="2"/>
      <c r="S92" s="2">
        <f t="array" ref="S92">IF(A93=A92,(E93-E92)/(B93-B92),"")</f>
        <v>0.23115779800000097</v>
      </c>
      <c r="T92" s="2">
        <f t="array" ref="T92">IF(A93=A92,(M93-M92)/(B93-B92),"")</f>
        <v>5.7696085999998557E-2</v>
      </c>
      <c r="U92" s="2">
        <f t="array" ref="U92">IF(A93=A92,(I93-I92)/(B93-B92),"")</f>
        <v>0.69866939399999806</v>
      </c>
      <c r="V92" s="2">
        <f t="shared" si="12"/>
        <v>96</v>
      </c>
      <c r="W92" s="2">
        <f t="shared" si="31"/>
        <v>100</v>
      </c>
      <c r="X92" s="2">
        <f t="shared" ref="X92:X97" si="34">ROUND(I92:I553,0)</f>
        <v>83</v>
      </c>
      <c r="Y92" s="2" t="str">
        <f t="shared" si="3"/>
        <v/>
      </c>
      <c r="Z92" s="2" t="str">
        <f t="shared" si="4"/>
        <v>Full access</v>
      </c>
      <c r="AA92" s="2" t="str">
        <f t="shared" si="5"/>
        <v/>
      </c>
      <c r="AB92" s="2">
        <f t="shared" si="33"/>
        <v>-0.64097330799999952</v>
      </c>
      <c r="AC92" s="2" t="str">
        <f>IF(A92&lt;&gt;A91,LOOKUP(A92:A998,REGIONS!A:A,REGIONS!B:B),"")</f>
        <v>Latin America &amp; Caribbean</v>
      </c>
      <c r="AD92" s="2"/>
    </row>
    <row r="93" spans="1:30" x14ac:dyDescent="0.2">
      <c r="A93" s="3" t="s">
        <v>79</v>
      </c>
      <c r="B93" s="3">
        <v>2020</v>
      </c>
      <c r="C93" s="3">
        <v>50882.882810000003</v>
      </c>
      <c r="D93" s="3">
        <v>81.424995420000002</v>
      </c>
      <c r="E93" s="3">
        <v>97.491657110000006</v>
      </c>
      <c r="F93" s="3">
        <v>0.18615215909999999</v>
      </c>
      <c r="G93" s="3">
        <v>0.95361622280000002</v>
      </c>
      <c r="H93" s="3">
        <v>1.3685745119999999</v>
      </c>
      <c r="I93" s="3">
        <v>86.767072819999996</v>
      </c>
      <c r="J93" s="3">
        <v>0.73122820160000002</v>
      </c>
      <c r="K93" s="3">
        <v>5.13386897</v>
      </c>
      <c r="L93" s="3">
        <v>7.3678300050000001</v>
      </c>
      <c r="M93" s="3">
        <v>99.938192799999996</v>
      </c>
      <c r="N93" s="3">
        <v>6.18072E-2</v>
      </c>
      <c r="O93" s="3">
        <v>0</v>
      </c>
      <c r="P93" s="3">
        <v>0</v>
      </c>
      <c r="Q93" s="2" t="str">
        <v/>
      </c>
      <c r="R93" s="2"/>
      <c r="S93" s="2" t="str">
        <f t="array" ref="S93">IF(A94=A93,(E94-E93)/(B94-B93),"")</f>
        <v/>
      </c>
      <c r="T93" s="2" t="str">
        <f t="array" ref="T93">IF(A94=A93,(M94-M93)/(B94-B93),"")</f>
        <v/>
      </c>
      <c r="U93" s="2" t="str">
        <f t="array" ref="U93">IF(A94=A93,(I94-I93)/(B94-B93),"")</f>
        <v/>
      </c>
      <c r="V93" s="2">
        <f t="shared" si="12"/>
        <v>97</v>
      </c>
      <c r="W93" s="2">
        <f t="shared" si="31"/>
        <v>100</v>
      </c>
      <c r="X93" s="2">
        <f t="shared" si="34"/>
        <v>87</v>
      </c>
      <c r="Y93" s="2" t="str">
        <f t="shared" si="3"/>
        <v/>
      </c>
      <c r="Z93" s="2" t="str">
        <f t="shared" si="4"/>
        <v/>
      </c>
      <c r="AA93" s="2" t="str">
        <f t="shared" si="5"/>
        <v/>
      </c>
      <c r="AB93" s="2">
        <f t="shared" si="33"/>
        <v>0</v>
      </c>
      <c r="AC93" s="2" t="str">
        <f>IF(A93&lt;&gt;A92,LOOKUP(A93:A998,REGIONS!A:A,REGIONS!B:B),"")</f>
        <v/>
      </c>
      <c r="AD93" s="2"/>
    </row>
    <row r="94" spans="1:30" x14ac:dyDescent="0.2">
      <c r="A94" s="3" t="s">
        <v>80</v>
      </c>
      <c r="B94" s="3">
        <v>2015</v>
      </c>
      <c r="C94" s="3">
        <v>777.43499759999997</v>
      </c>
      <c r="D94" s="3">
        <v>28.47000122</v>
      </c>
      <c r="E94" s="3">
        <v>80.132000079999997</v>
      </c>
      <c r="F94" s="3">
        <v>10.877265</v>
      </c>
      <c r="G94" s="3">
        <v>8.3951934319999992</v>
      </c>
      <c r="H94" s="3">
        <v>0.59554149119999999</v>
      </c>
      <c r="I94" s="3">
        <v>76.911723449999997</v>
      </c>
      <c r="J94" s="3">
        <v>11.568647240000001</v>
      </c>
      <c r="K94" s="3">
        <v>10.82245445</v>
      </c>
      <c r="L94" s="3">
        <v>0.69717485830000003</v>
      </c>
      <c r="M94" s="3">
        <v>88.222845579999998</v>
      </c>
      <c r="N94" s="3">
        <v>9.1401884950000003</v>
      </c>
      <c r="O94" s="3">
        <v>2.2967751299999999</v>
      </c>
      <c r="P94" s="3">
        <v>0.34019079699999999</v>
      </c>
      <c r="Q94" s="2">
        <v>4</v>
      </c>
      <c r="R94" s="2"/>
      <c r="S94" s="2">
        <f t="array" ref="S94">IF(A95=A94,(E95-E94)/(B95-B94),"")</f>
        <v>1.9624432500002342E-2</v>
      </c>
      <c r="T94" s="2">
        <f t="array" ref="T94">IF(A95=A94,(M95-M94)/(B95-B94),"")</f>
        <v>0</v>
      </c>
      <c r="U94" s="2">
        <f t="array" ref="U94">IF(A95=A94,(I95-I94)/(B95-B94),"")</f>
        <v>0</v>
      </c>
      <c r="V94" s="2">
        <f t="shared" si="12"/>
        <v>80</v>
      </c>
      <c r="W94" s="2">
        <f t="shared" si="31"/>
        <v>88</v>
      </c>
      <c r="X94" s="2">
        <f t="shared" si="34"/>
        <v>77</v>
      </c>
      <c r="Y94" s="2" t="str">
        <f t="shared" si="3"/>
        <v/>
      </c>
      <c r="Z94" s="2" t="str">
        <f t="shared" si="4"/>
        <v/>
      </c>
      <c r="AA94" s="2" t="str">
        <f t="shared" si="5"/>
        <v/>
      </c>
      <c r="AB94" s="2">
        <f t="shared" si="33"/>
        <v>0</v>
      </c>
      <c r="AC94" s="2" t="str">
        <f>IF(A94&lt;&gt;A93,LOOKUP(A94:A998,REGIONS!A:A,REGIONS!B:B),"")</f>
        <v>Sub-Saharan Africa</v>
      </c>
      <c r="AD94" s="2"/>
    </row>
    <row r="95" spans="1:30" x14ac:dyDescent="0.2">
      <c r="A95" s="3" t="s">
        <v>80</v>
      </c>
      <c r="B95" s="3">
        <v>2019</v>
      </c>
      <c r="C95" s="3">
        <v>850.89099120000003</v>
      </c>
      <c r="D95" s="3">
        <v>29.164001460000001</v>
      </c>
      <c r="E95" s="3">
        <v>80.210497810000007</v>
      </c>
      <c r="F95" s="3">
        <v>10.86041131</v>
      </c>
      <c r="G95" s="3">
        <v>8.9290908879999993</v>
      </c>
      <c r="H95" s="3" t="s">
        <v>289</v>
      </c>
      <c r="I95" s="3">
        <v>76.911723449999997</v>
      </c>
      <c r="J95" s="3">
        <v>11.568647240000001</v>
      </c>
      <c r="K95" s="3">
        <v>11.519629309999999</v>
      </c>
      <c r="L95" s="3" t="s">
        <v>289</v>
      </c>
      <c r="M95" s="3">
        <v>88.222845579999998</v>
      </c>
      <c r="N95" s="3">
        <v>9.1401884950000003</v>
      </c>
      <c r="O95" s="3">
        <v>2.2967751299999999</v>
      </c>
      <c r="P95" s="3">
        <v>0.34019079699999999</v>
      </c>
      <c r="Q95" s="2" t="str">
        <v/>
      </c>
      <c r="R95" s="2"/>
      <c r="S95" s="2" t="str">
        <f t="array" ref="S95">IF(A96=A95,(E96-E95)/(B96-B95),"")</f>
        <v/>
      </c>
      <c r="T95" s="2" t="str">
        <f t="array" ref="T95">IF(A96=A95,(M96-M95)/(B96-B95),"")</f>
        <v/>
      </c>
      <c r="U95" s="2" t="str">
        <f t="array" ref="U95">IF(A96=A95,(I96-I95)/(B96-B95),"")</f>
        <v/>
      </c>
      <c r="V95" s="2">
        <f t="shared" si="12"/>
        <v>80</v>
      </c>
      <c r="W95" s="2">
        <f t="shared" si="31"/>
        <v>88</v>
      </c>
      <c r="X95" s="2">
        <f t="shared" si="34"/>
        <v>77</v>
      </c>
      <c r="Y95" s="2" t="str">
        <f t="shared" si="3"/>
        <v/>
      </c>
      <c r="Z95" s="2" t="str">
        <f t="shared" si="4"/>
        <v/>
      </c>
      <c r="AA95" s="2" t="str">
        <f t="shared" si="5"/>
        <v/>
      </c>
      <c r="AB95" s="2">
        <f t="shared" si="33"/>
        <v>0</v>
      </c>
      <c r="AC95" s="2" t="str">
        <f>IF(A95&lt;&gt;A94,LOOKUP(A95:A998,REGIONS!A:A,REGIONS!B:B),"")</f>
        <v/>
      </c>
      <c r="AD95" s="2"/>
    </row>
    <row r="96" spans="1:30" x14ac:dyDescent="0.2">
      <c r="A96" s="3" t="s">
        <v>81</v>
      </c>
      <c r="B96" s="3">
        <v>2015</v>
      </c>
      <c r="C96" s="3">
        <v>4856.0927730000003</v>
      </c>
      <c r="D96" s="3">
        <v>65.542999269999996</v>
      </c>
      <c r="E96" s="3">
        <v>71.149581769999998</v>
      </c>
      <c r="F96" s="3">
        <v>10.510526049999999</v>
      </c>
      <c r="G96" s="3">
        <v>11.662046309999999</v>
      </c>
      <c r="H96" s="3">
        <v>6.6778458760000001</v>
      </c>
      <c r="I96" s="3">
        <v>41.39183594</v>
      </c>
      <c r="J96" s="3">
        <v>10.739572649999999</v>
      </c>
      <c r="K96" s="3">
        <v>28.501848710000001</v>
      </c>
      <c r="L96" s="3">
        <v>19.366742689999999</v>
      </c>
      <c r="M96" s="3">
        <v>86.793705160000002</v>
      </c>
      <c r="N96" s="3">
        <v>10.390112999999999</v>
      </c>
      <c r="O96" s="3">
        <v>2.809090742</v>
      </c>
      <c r="P96" s="3">
        <v>7.0910958900000003E-3</v>
      </c>
      <c r="Q96" s="2">
        <v>5</v>
      </c>
      <c r="R96" s="2"/>
      <c r="S96" s="2">
        <f t="array" ref="S96">IF(A97=A96,(E97-E96)/(B97-B96),"")</f>
        <v>0.52698596200000059</v>
      </c>
      <c r="T96" s="2">
        <f t="array" ref="T96">IF(A97=A96,(M97-M96)/(B97-B96),"")</f>
        <v>5.9918199999998478E-2</v>
      </c>
      <c r="U96" s="2">
        <f t="array" ref="U96">IF(A97=A96,(I97-I96)/(B97-B96),"")</f>
        <v>0.8665154479999998</v>
      </c>
      <c r="V96" s="2">
        <f t="shared" si="12"/>
        <v>71</v>
      </c>
      <c r="W96" s="2">
        <f t="shared" si="31"/>
        <v>87</v>
      </c>
      <c r="X96" s="2">
        <f t="shared" si="34"/>
        <v>41</v>
      </c>
      <c r="Y96" s="2" t="str">
        <f t="shared" si="3"/>
        <v/>
      </c>
      <c r="Z96" s="2" t="str">
        <f t="shared" si="4"/>
        <v/>
      </c>
      <c r="AA96" s="2" t="str">
        <f t="shared" si="5"/>
        <v/>
      </c>
      <c r="AB96" s="2">
        <f t="shared" si="33"/>
        <v>-0.80659724800000132</v>
      </c>
      <c r="AC96" s="2" t="str">
        <f>IF(A96&lt;&gt;A95,LOOKUP(A96:A998,REGIONS!A:A,REGIONS!B:B),"")</f>
        <v>Sub-Saharan Africa</v>
      </c>
      <c r="AD96" s="2"/>
    </row>
    <row r="97" spans="1:30" x14ac:dyDescent="0.2">
      <c r="A97" s="3" t="s">
        <v>81</v>
      </c>
      <c r="B97" s="3">
        <v>2020</v>
      </c>
      <c r="C97" s="3">
        <v>5518.091797</v>
      </c>
      <c r="D97" s="3">
        <v>67.829002380000006</v>
      </c>
      <c r="E97" s="3">
        <v>73.78451158</v>
      </c>
      <c r="F97" s="3">
        <v>10.46117203</v>
      </c>
      <c r="G97" s="3">
        <v>9.5591807220000007</v>
      </c>
      <c r="H97" s="3">
        <v>6.1951356640000004</v>
      </c>
      <c r="I97" s="3">
        <v>45.724413179999999</v>
      </c>
      <c r="J97" s="3">
        <v>10.6323901</v>
      </c>
      <c r="K97" s="3">
        <v>24.405169730000001</v>
      </c>
      <c r="L97" s="3">
        <v>19.238026990000002</v>
      </c>
      <c r="M97" s="3">
        <v>87.093296159999994</v>
      </c>
      <c r="N97" s="3">
        <v>10.37996439</v>
      </c>
      <c r="O97" s="3">
        <v>2.5177899969999999</v>
      </c>
      <c r="P97" s="3">
        <v>8.9494520549999994E-3</v>
      </c>
      <c r="Q97" s="2" t="str">
        <v/>
      </c>
      <c r="R97" s="2"/>
      <c r="S97" s="2" t="str">
        <f t="array" ref="S97">IF(A98=A97,(E98-E97)/(B98-B97),"")</f>
        <v/>
      </c>
      <c r="T97" s="2" t="str">
        <f t="array" ref="T97">IF(A98=A97,(M98-M97)/(B98-B97),"")</f>
        <v/>
      </c>
      <c r="U97" s="2" t="str">
        <f t="array" ref="U97">IF(A98=A97,(I98-I97)/(B98-B97),"")</f>
        <v/>
      </c>
      <c r="V97" s="2">
        <f t="shared" si="12"/>
        <v>74</v>
      </c>
      <c r="W97" s="2">
        <f t="shared" si="31"/>
        <v>87</v>
      </c>
      <c r="X97" s="2">
        <f t="shared" si="34"/>
        <v>46</v>
      </c>
      <c r="Y97" s="2" t="str">
        <f t="shared" si="3"/>
        <v/>
      </c>
      <c r="Z97" s="2" t="str">
        <f t="shared" si="4"/>
        <v/>
      </c>
      <c r="AA97" s="2" t="str">
        <f t="shared" si="5"/>
        <v/>
      </c>
      <c r="AB97" s="2">
        <f t="shared" si="33"/>
        <v>0</v>
      </c>
      <c r="AC97" s="2" t="str">
        <f>IF(A97&lt;&gt;A96,LOOKUP(A97:A998,REGIONS!A:A,REGIONS!B:B),"")</f>
        <v/>
      </c>
      <c r="AD97" s="2"/>
    </row>
    <row r="98" spans="1:30" x14ac:dyDescent="0.2">
      <c r="A98" s="3" t="s">
        <v>82</v>
      </c>
      <c r="B98" s="3">
        <v>2015</v>
      </c>
      <c r="C98" s="3">
        <v>17.580999370000001</v>
      </c>
      <c r="D98" s="3">
        <v>74.403999330000005</v>
      </c>
      <c r="E98" s="3">
        <v>99.953671020000002</v>
      </c>
      <c r="F98" s="3">
        <v>0</v>
      </c>
      <c r="G98" s="3">
        <v>4.6328976289999997E-2</v>
      </c>
      <c r="H98" s="3">
        <v>0</v>
      </c>
      <c r="I98" s="3" t="s">
        <v>289</v>
      </c>
      <c r="J98" s="3" t="s">
        <v>289</v>
      </c>
      <c r="K98" s="3" t="s">
        <v>289</v>
      </c>
      <c r="L98" s="3" t="s">
        <v>289</v>
      </c>
      <c r="M98" s="3" t="s">
        <v>289</v>
      </c>
      <c r="N98" s="3" t="s">
        <v>289</v>
      </c>
      <c r="O98" s="3" t="s">
        <v>289</v>
      </c>
      <c r="P98" s="3" t="s">
        <v>289</v>
      </c>
      <c r="Q98" s="2">
        <v>5</v>
      </c>
      <c r="R98" s="2"/>
      <c r="S98" s="2">
        <f t="array" ref="S98">IF(A99=A98,(E99-E98)/(B99-B98),"")</f>
        <v>3.5878400000001419E-3</v>
      </c>
      <c r="T98" s="2" t="s">
        <v>289</v>
      </c>
      <c r="U98" s="2" t="s">
        <v>289</v>
      </c>
      <c r="V98" s="2">
        <f t="shared" si="12"/>
        <v>100</v>
      </c>
      <c r="W98" s="8" t="s">
        <v>289</v>
      </c>
      <c r="X98" s="8" t="s">
        <v>289</v>
      </c>
      <c r="Y98" s="2" t="str">
        <f t="shared" si="3"/>
        <v>Full access</v>
      </c>
      <c r="Z98" s="2" t="str">
        <f t="shared" si="4"/>
        <v/>
      </c>
      <c r="AA98" s="2" t="str">
        <f t="shared" si="5"/>
        <v/>
      </c>
      <c r="AB98" s="2" t="s">
        <v>289</v>
      </c>
      <c r="AC98" s="2" t="str">
        <f>IF(A98&lt;&gt;A97,LOOKUP(A98:A998,REGIONS!A:A,REGIONS!B:B),"")</f>
        <v>East Asia &amp; Pacific</v>
      </c>
      <c r="AD98" s="2"/>
    </row>
    <row r="99" spans="1:30" x14ac:dyDescent="0.2">
      <c r="A99" s="3" t="s">
        <v>82</v>
      </c>
      <c r="B99" s="3">
        <v>2020</v>
      </c>
      <c r="C99" s="3">
        <v>17.56399918</v>
      </c>
      <c r="D99" s="3">
        <v>75.495002749999998</v>
      </c>
      <c r="E99" s="3">
        <v>99.971610220000002</v>
      </c>
      <c r="F99" s="3">
        <v>0</v>
      </c>
      <c r="G99" s="3">
        <v>2.8389782700000001E-2</v>
      </c>
      <c r="H99" s="3">
        <v>0</v>
      </c>
      <c r="I99" s="3" t="s">
        <v>289</v>
      </c>
      <c r="J99" s="3" t="s">
        <v>289</v>
      </c>
      <c r="K99" s="3" t="s">
        <v>289</v>
      </c>
      <c r="L99" s="3" t="s">
        <v>289</v>
      </c>
      <c r="M99" s="3" t="s">
        <v>289</v>
      </c>
      <c r="N99" s="3" t="s">
        <v>289</v>
      </c>
      <c r="O99" s="3" t="s">
        <v>289</v>
      </c>
      <c r="P99" s="3" t="s">
        <v>289</v>
      </c>
      <c r="Q99" s="2" t="str">
        <v/>
      </c>
      <c r="R99" s="2"/>
      <c r="S99" s="2" t="str">
        <f t="array" ref="S99">IF(A100=A99,(E100-E99)/(B100-B99),"")</f>
        <v/>
      </c>
      <c r="T99" s="2" t="str">
        <f t="array" ref="T99">IF(A100=A99,(M100-M99)/(B100-B99),"")</f>
        <v/>
      </c>
      <c r="U99" s="2" t="str">
        <f t="array" ref="U99">IF(A100=A99,(I100-I99)/(B100-B99),"")</f>
        <v/>
      </c>
      <c r="V99" s="2">
        <f t="shared" si="12"/>
        <v>100</v>
      </c>
      <c r="W99" s="8" t="s">
        <v>289</v>
      </c>
      <c r="X99" s="8" t="s">
        <v>289</v>
      </c>
      <c r="Y99" s="2" t="str">
        <f t="shared" si="3"/>
        <v/>
      </c>
      <c r="Z99" s="2" t="str">
        <f t="shared" si="4"/>
        <v/>
      </c>
      <c r="AA99" s="2" t="str">
        <f t="shared" si="5"/>
        <v/>
      </c>
      <c r="AB99" s="2">
        <f t="shared" ref="AB99:AB103" si="35">IF((A100=A99),(T99-U99),)</f>
        <v>0</v>
      </c>
      <c r="AC99" s="2" t="str">
        <f>IF(A99&lt;&gt;A98,LOOKUP(A99:A998,REGIONS!A:A,REGIONS!B:B),"")</f>
        <v/>
      </c>
      <c r="AD99" s="2"/>
    </row>
    <row r="100" spans="1:30" x14ac:dyDescent="0.2">
      <c r="A100" s="3" t="s">
        <v>83</v>
      </c>
      <c r="B100" s="3">
        <v>2015</v>
      </c>
      <c r="C100" s="3">
        <v>4847.8051759999998</v>
      </c>
      <c r="D100" s="3">
        <v>76.861999510000004</v>
      </c>
      <c r="E100" s="3">
        <v>99.378686819999999</v>
      </c>
      <c r="F100" s="3">
        <v>0.25413037840000002</v>
      </c>
      <c r="G100" s="3">
        <v>0.21133501860000001</v>
      </c>
      <c r="H100" s="3">
        <v>0.15584778429999999</v>
      </c>
      <c r="I100" s="3">
        <v>98.186032490000002</v>
      </c>
      <c r="J100" s="3">
        <v>0.4100611535</v>
      </c>
      <c r="K100" s="3">
        <v>0.73034857679999998</v>
      </c>
      <c r="L100" s="3">
        <v>0.67355777780000003</v>
      </c>
      <c r="M100" s="3">
        <v>99.737715109999996</v>
      </c>
      <c r="N100" s="3">
        <v>0.20719007179999999</v>
      </c>
      <c r="O100" s="3">
        <v>5.5094818300000001E-2</v>
      </c>
      <c r="P100" s="3">
        <v>0</v>
      </c>
      <c r="Q100" s="2">
        <v>5</v>
      </c>
      <c r="R100" s="2"/>
      <c r="S100" s="2">
        <f t="array" ref="S100">IF(A101=A100,(E101-E100)/(B101-B100),"")</f>
        <v>8.6370021999999838E-2</v>
      </c>
      <c r="T100" s="2">
        <f t="array" ref="T100">IF(A101=A100,(M101-M100)/(B101-B100),"")</f>
        <v>2.2387550000001966E-2</v>
      </c>
      <c r="U100" s="2">
        <f t="array" ref="U100">IF(A101=A100,(I101-I100)/(B101-B100),"")</f>
        <v>0.29204350199999851</v>
      </c>
      <c r="V100" s="2">
        <f t="shared" si="12"/>
        <v>99</v>
      </c>
      <c r="W100" s="2">
        <f t="shared" ref="W100:W107" si="36">ROUND($M$2:$M$463,0)</f>
        <v>100</v>
      </c>
      <c r="X100" s="2">
        <f t="shared" ref="X100:X103" si="37">ROUND(I100:I561,0)</f>
        <v>98</v>
      </c>
      <c r="Y100" s="2" t="str">
        <f t="shared" si="3"/>
        <v/>
      </c>
      <c r="Z100" s="2" t="str">
        <f t="shared" si="4"/>
        <v>Full access</v>
      </c>
      <c r="AA100" s="2" t="str">
        <f t="shared" si="5"/>
        <v/>
      </c>
      <c r="AB100" s="2">
        <f t="shared" si="35"/>
        <v>-0.26965595199999653</v>
      </c>
      <c r="AC100" s="2" t="str">
        <f>IF(A100&lt;&gt;A99,LOOKUP(A100:A998,REGIONS!A:A,REGIONS!B:B),"")</f>
        <v>Latin America &amp; Caribbean</v>
      </c>
      <c r="AD100" s="2"/>
    </row>
    <row r="101" spans="1:30" x14ac:dyDescent="0.2">
      <c r="A101" s="3" t="s">
        <v>83</v>
      </c>
      <c r="B101" s="3">
        <v>2020</v>
      </c>
      <c r="C101" s="3">
        <v>5094.1137699999999</v>
      </c>
      <c r="D101" s="3">
        <v>80.770996089999997</v>
      </c>
      <c r="E101" s="3">
        <v>99.810536929999998</v>
      </c>
      <c r="F101" s="3">
        <v>0.18945947460000001</v>
      </c>
      <c r="G101" s="3">
        <v>3.5944518969999999E-6</v>
      </c>
      <c r="H101" s="3">
        <v>0</v>
      </c>
      <c r="I101" s="3">
        <v>99.646249999999995</v>
      </c>
      <c r="J101" s="3">
        <v>0.35375000000000001</v>
      </c>
      <c r="K101" s="3">
        <v>0</v>
      </c>
      <c r="L101" s="3">
        <v>0</v>
      </c>
      <c r="M101" s="3">
        <v>99.849652860000006</v>
      </c>
      <c r="N101" s="3">
        <v>0.15034714290000001</v>
      </c>
      <c r="O101" s="3">
        <v>0</v>
      </c>
      <c r="P101" s="3">
        <v>0</v>
      </c>
      <c r="Q101" s="2" t="str">
        <v/>
      </c>
      <c r="R101" s="2"/>
      <c r="S101" s="2" t="str">
        <f t="array" ref="S101">IF(A102=A101,(E102-E101)/(B102-B101),"")</f>
        <v/>
      </c>
      <c r="T101" s="2" t="str">
        <f t="array" ref="T101">IF(A102=A101,(M102-M101)/(B102-B101),"")</f>
        <v/>
      </c>
      <c r="U101" s="2" t="str">
        <f t="array" ref="U101">IF(A102=A101,(I102-I101)/(B102-B101),"")</f>
        <v/>
      </c>
      <c r="V101" s="2">
        <f t="shared" si="12"/>
        <v>100</v>
      </c>
      <c r="W101" s="2">
        <f t="shared" si="36"/>
        <v>100</v>
      </c>
      <c r="X101" s="2">
        <f t="shared" si="37"/>
        <v>100</v>
      </c>
      <c r="Y101" s="2" t="str">
        <f t="shared" si="3"/>
        <v/>
      </c>
      <c r="Z101" s="2" t="str">
        <f t="shared" si="4"/>
        <v/>
      </c>
      <c r="AA101" s="2" t="str">
        <f t="shared" si="5"/>
        <v/>
      </c>
      <c r="AB101" s="2">
        <f t="shared" si="35"/>
        <v>0</v>
      </c>
      <c r="AC101" s="2" t="str">
        <f>IF(A101&lt;&gt;A100,LOOKUP(A101:A998,REGIONS!A:A,REGIONS!B:B),"")</f>
        <v/>
      </c>
      <c r="AD101" s="2"/>
    </row>
    <row r="102" spans="1:30" x14ac:dyDescent="0.2">
      <c r="A102" s="3" t="s">
        <v>84</v>
      </c>
      <c r="B102" s="3">
        <v>2015</v>
      </c>
      <c r="C102" s="3">
        <v>23226.148440000001</v>
      </c>
      <c r="D102" s="3">
        <v>49.444000240000001</v>
      </c>
      <c r="E102" s="3">
        <v>71.075766900000005</v>
      </c>
      <c r="F102" s="3">
        <v>8.7671364589999996</v>
      </c>
      <c r="G102" s="3">
        <v>14.417680539999999</v>
      </c>
      <c r="H102" s="3">
        <v>5.7394160950000002</v>
      </c>
      <c r="I102" s="3">
        <v>55.843171720000001</v>
      </c>
      <c r="J102" s="3">
        <v>13.188467299999999</v>
      </c>
      <c r="K102" s="3">
        <v>22.631284709999999</v>
      </c>
      <c r="L102" s="3">
        <v>8.3370762729999992</v>
      </c>
      <c r="M102" s="3">
        <v>86.650945350000001</v>
      </c>
      <c r="N102" s="3">
        <v>4.2463692540000002</v>
      </c>
      <c r="O102" s="3">
        <v>6.0193512360000003</v>
      </c>
      <c r="P102" s="3">
        <v>3.083334164</v>
      </c>
      <c r="Q102" s="2">
        <v>5</v>
      </c>
      <c r="R102" s="2"/>
      <c r="S102" s="2">
        <f t="array" ref="S102">IF(A103=A102,(E103-E102)/(B103-B102),"")</f>
        <v>-3.333930200000168E-2</v>
      </c>
      <c r="T102" s="2">
        <f t="array" ref="T102">IF(A103=A102,(M103-M102)/(B103-B102),"")</f>
        <v>-0.31147841199999959</v>
      </c>
      <c r="U102" s="2">
        <f t="array" ref="U102">IF(A103=A102,(I103-I102)/(B103-B102),"")</f>
        <v>-2.4144972000000563E-2</v>
      </c>
      <c r="V102" s="2">
        <f t="shared" si="12"/>
        <v>71</v>
      </c>
      <c r="W102" s="2">
        <f t="shared" si="36"/>
        <v>87</v>
      </c>
      <c r="X102" s="2">
        <f t="shared" si="37"/>
        <v>56</v>
      </c>
      <c r="Y102" s="2" t="str">
        <f t="shared" si="3"/>
        <v/>
      </c>
      <c r="Z102" s="2" t="str">
        <f t="shared" si="4"/>
        <v/>
      </c>
      <c r="AA102" s="2" t="str">
        <f t="shared" si="5"/>
        <v/>
      </c>
      <c r="AB102" s="2">
        <f t="shared" si="35"/>
        <v>-0.28733343999999905</v>
      </c>
      <c r="AC102" s="2" t="str">
        <f>IF(A102&lt;&gt;A101,LOOKUP(A102:A998,REGIONS!A:A,REGIONS!B:B),"")</f>
        <v>Sub-Saharan Africa</v>
      </c>
      <c r="AD102" s="2"/>
    </row>
    <row r="103" spans="1:30" x14ac:dyDescent="0.2">
      <c r="A103" s="3" t="s">
        <v>84</v>
      </c>
      <c r="B103" s="3">
        <v>2020</v>
      </c>
      <c r="C103" s="3">
        <v>26378.275389999999</v>
      </c>
      <c r="D103" s="3">
        <v>51.70599747</v>
      </c>
      <c r="E103" s="3">
        <v>70.909070389999997</v>
      </c>
      <c r="F103" s="3">
        <v>8.9354217019999993</v>
      </c>
      <c r="G103" s="3">
        <v>14.192441609999999</v>
      </c>
      <c r="H103" s="3">
        <v>5.9630662929999998</v>
      </c>
      <c r="I103" s="3">
        <v>55.722446859999998</v>
      </c>
      <c r="J103" s="3">
        <v>13.343168289999999</v>
      </c>
      <c r="K103" s="3">
        <v>23.17527956</v>
      </c>
      <c r="L103" s="3">
        <v>7.7591052889999998</v>
      </c>
      <c r="M103" s="3">
        <v>85.093553290000003</v>
      </c>
      <c r="N103" s="3">
        <v>4.8185351560000003</v>
      </c>
      <c r="O103" s="3">
        <v>5.8023665600000003</v>
      </c>
      <c r="P103" s="3">
        <v>4.2855449940000003</v>
      </c>
      <c r="Q103" s="2" t="str">
        <v/>
      </c>
      <c r="R103" s="2"/>
      <c r="S103" s="2" t="str">
        <f t="array" ref="S103">IF(A104=A103,(E104-E103)/(B104-B103),"")</f>
        <v/>
      </c>
      <c r="T103" s="2" t="str">
        <f t="array" ref="T103">IF(A104=A103,(M104-M103)/(B104-B103),"")</f>
        <v/>
      </c>
      <c r="U103" s="2" t="str">
        <f t="array" ref="U103">IF(A104=A103,(I104-I103)/(B104-B103),"")</f>
        <v/>
      </c>
      <c r="V103" s="2">
        <f t="shared" si="12"/>
        <v>71</v>
      </c>
      <c r="W103" s="2">
        <f t="shared" si="36"/>
        <v>85</v>
      </c>
      <c r="X103" s="2">
        <f t="shared" si="37"/>
        <v>56</v>
      </c>
      <c r="Y103" s="2" t="str">
        <f t="shared" si="3"/>
        <v/>
      </c>
      <c r="Z103" s="2" t="str">
        <f t="shared" si="4"/>
        <v/>
      </c>
      <c r="AA103" s="2" t="str">
        <f t="shared" si="5"/>
        <v/>
      </c>
      <c r="AB103" s="2">
        <f t="shared" si="35"/>
        <v>0</v>
      </c>
      <c r="AC103" s="2" t="str">
        <f>IF(A103&lt;&gt;A102,LOOKUP(A103:A998,REGIONS!A:A,REGIONS!B:B),"")</f>
        <v/>
      </c>
      <c r="AD103" s="2"/>
    </row>
    <row r="104" spans="1:30" x14ac:dyDescent="0.2">
      <c r="A104" s="3" t="s">
        <v>85</v>
      </c>
      <c r="B104" s="3">
        <v>2015</v>
      </c>
      <c r="C104" s="3">
        <v>4232.8740230000003</v>
      </c>
      <c r="D104" s="3">
        <v>56.155002590000002</v>
      </c>
      <c r="E104" s="3" t="s">
        <v>289</v>
      </c>
      <c r="F104" s="3" t="s">
        <v>289</v>
      </c>
      <c r="G104" s="3" t="s">
        <v>289</v>
      </c>
      <c r="H104" s="3" t="s">
        <v>289</v>
      </c>
      <c r="I104" s="3" t="s">
        <v>289</v>
      </c>
      <c r="J104" s="3" t="s">
        <v>289</v>
      </c>
      <c r="K104" s="3" t="s">
        <v>289</v>
      </c>
      <c r="L104" s="3" t="s">
        <v>289</v>
      </c>
      <c r="M104" s="3">
        <v>100</v>
      </c>
      <c r="N104" s="3">
        <v>0</v>
      </c>
      <c r="O104" s="3">
        <v>0</v>
      </c>
      <c r="P104" s="3">
        <v>0</v>
      </c>
      <c r="Q104" s="2">
        <v>5</v>
      </c>
      <c r="R104" s="2"/>
      <c r="S104" s="2" t="s">
        <v>289</v>
      </c>
      <c r="T104" s="2">
        <f t="array" ref="T104">IF(A105=A104,(M105-M104)/(B105-B104),"")</f>
        <v>0</v>
      </c>
      <c r="U104" s="2" t="s">
        <v>289</v>
      </c>
      <c r="V104" s="8" t="s">
        <v>289</v>
      </c>
      <c r="W104" s="2">
        <f t="shared" si="36"/>
        <v>100</v>
      </c>
      <c r="X104" s="8" t="s">
        <v>289</v>
      </c>
      <c r="Y104" s="2" t="str">
        <f t="shared" si="3"/>
        <v/>
      </c>
      <c r="Z104" s="2" t="str">
        <f t="shared" si="4"/>
        <v>Full access</v>
      </c>
      <c r="AA104" s="2" t="str">
        <f t="shared" si="5"/>
        <v/>
      </c>
      <c r="AB104" s="2" t="s">
        <v>289</v>
      </c>
      <c r="AC104" s="2" t="str">
        <f>IF(A104&lt;&gt;A103,LOOKUP(A104:A998,REGIONS!A:A,REGIONS!B:B),"")</f>
        <v>Europe &amp; Central Asia</v>
      </c>
      <c r="AD104" s="2"/>
    </row>
    <row r="105" spans="1:30" x14ac:dyDescent="0.2">
      <c r="A105" s="3" t="s">
        <v>85</v>
      </c>
      <c r="B105" s="3">
        <v>2020</v>
      </c>
      <c r="C105" s="3">
        <v>4105.2680659999996</v>
      </c>
      <c r="D105" s="3">
        <v>57.552997589999997</v>
      </c>
      <c r="E105" s="3" t="s">
        <v>289</v>
      </c>
      <c r="F105" s="3" t="s">
        <v>289</v>
      </c>
      <c r="G105" s="3" t="s">
        <v>289</v>
      </c>
      <c r="H105" s="3" t="s">
        <v>289</v>
      </c>
      <c r="I105" s="3" t="s">
        <v>289</v>
      </c>
      <c r="J105" s="3" t="s">
        <v>289</v>
      </c>
      <c r="K105" s="3" t="s">
        <v>289</v>
      </c>
      <c r="L105" s="3" t="s">
        <v>289</v>
      </c>
      <c r="M105" s="3">
        <v>100</v>
      </c>
      <c r="N105" s="3">
        <v>0</v>
      </c>
      <c r="O105" s="3">
        <v>0</v>
      </c>
      <c r="P105" s="3">
        <v>0</v>
      </c>
      <c r="Q105" s="2" t="str">
        <v/>
      </c>
      <c r="R105" s="2"/>
      <c r="S105" s="2" t="str">
        <f t="array" ref="S105">IF(A106=A105,(E106-E105)/(B106-B105),"")</f>
        <v/>
      </c>
      <c r="T105" s="2" t="str">
        <f t="array" ref="T105">IF(A106=A105,(M106-M105)/(B106-B105),"")</f>
        <v/>
      </c>
      <c r="U105" s="2" t="str">
        <f t="array" ref="U105">IF(A106=A105,(I106-I105)/(B106-B105),"")</f>
        <v/>
      </c>
      <c r="V105" s="8" t="s">
        <v>289</v>
      </c>
      <c r="W105" s="2">
        <f t="shared" si="36"/>
        <v>100</v>
      </c>
      <c r="X105" s="8" t="s">
        <v>289</v>
      </c>
      <c r="Y105" s="2" t="str">
        <f t="shared" si="3"/>
        <v/>
      </c>
      <c r="Z105" s="2" t="str">
        <f t="shared" si="4"/>
        <v/>
      </c>
      <c r="AA105" s="2" t="str">
        <f t="shared" si="5"/>
        <v/>
      </c>
      <c r="AB105" s="2">
        <f t="shared" ref="AB105:AB107" si="38">IF((A106=A105),(T105-U105),)</f>
        <v>0</v>
      </c>
      <c r="AC105" s="2" t="str">
        <f>IF(A105&lt;&gt;A104,LOOKUP(A105:A998,REGIONS!A:A,REGIONS!B:B),"")</f>
        <v/>
      </c>
      <c r="AD105" s="2"/>
    </row>
    <row r="106" spans="1:30" x14ac:dyDescent="0.2">
      <c r="A106" s="3" t="s">
        <v>86</v>
      </c>
      <c r="B106" s="3">
        <v>2015</v>
      </c>
      <c r="C106" s="3">
        <v>11324.777340000001</v>
      </c>
      <c r="D106" s="3">
        <v>76.896003719999996</v>
      </c>
      <c r="E106" s="3">
        <v>95.871796470000007</v>
      </c>
      <c r="F106" s="3">
        <v>1.7502537890000001</v>
      </c>
      <c r="G106" s="3">
        <v>1.99464</v>
      </c>
      <c r="H106" s="3">
        <v>0.38330973619999997</v>
      </c>
      <c r="I106" s="3">
        <v>90.445060659999996</v>
      </c>
      <c r="J106" s="3">
        <v>3.3621971309999998</v>
      </c>
      <c r="K106" s="3">
        <v>4.747322467</v>
      </c>
      <c r="L106" s="3">
        <v>1.445419738</v>
      </c>
      <c r="M106" s="3">
        <v>97.502301369999998</v>
      </c>
      <c r="N106" s="3">
        <v>1.2659328999999999</v>
      </c>
      <c r="O106" s="3">
        <v>1.167575187</v>
      </c>
      <c r="P106" s="3">
        <v>6.4190542059999994E-2</v>
      </c>
      <c r="Q106" s="2">
        <v>5</v>
      </c>
      <c r="R106" s="2"/>
      <c r="S106" s="2">
        <f t="array" ref="S106">IF(A107=A106,(E107-E106)/(B107-B106),"")</f>
        <v>0.22617993799999853</v>
      </c>
      <c r="T106" s="2">
        <f t="array" ref="T106">IF(A107=A106,(M107-M106)/(B107-B106),"")</f>
        <v>5.4655053999999835E-2</v>
      </c>
      <c r="U106" s="2">
        <f t="array" ref="U106">IF(A107=A106,(I107-I106)/(B107-B106),"")</f>
        <v>0.78831809600000047</v>
      </c>
      <c r="V106" s="2">
        <f t="shared" ref="V106:V360" si="39">ROUND(E106:E567,0)</f>
        <v>96</v>
      </c>
      <c r="W106" s="2">
        <f t="shared" si="36"/>
        <v>98</v>
      </c>
      <c r="X106" s="2">
        <f t="shared" ref="X106:X107" si="40">ROUND(I106:I567,0)</f>
        <v>90</v>
      </c>
      <c r="Y106" s="2" t="str">
        <f t="shared" si="3"/>
        <v/>
      </c>
      <c r="Z106" s="2" t="str">
        <f t="shared" si="4"/>
        <v/>
      </c>
      <c r="AA106" s="2" t="str">
        <f t="shared" si="5"/>
        <v/>
      </c>
      <c r="AB106" s="2">
        <f t="shared" si="38"/>
        <v>-0.73366304200000065</v>
      </c>
      <c r="AC106" s="2" t="str">
        <f>IF(A106&lt;&gt;A105,LOOKUP(A106:A998,REGIONS!A:A,REGIONS!B:B),"")</f>
        <v>Latin America &amp; Caribbean</v>
      </c>
      <c r="AD106" s="2"/>
    </row>
    <row r="107" spans="1:30" x14ac:dyDescent="0.2">
      <c r="A107" s="3" t="s">
        <v>86</v>
      </c>
      <c r="B107" s="3">
        <v>2020</v>
      </c>
      <c r="C107" s="3">
        <v>11326.61621</v>
      </c>
      <c r="D107" s="3">
        <v>77.194000239999994</v>
      </c>
      <c r="E107" s="3">
        <v>97.002696159999999</v>
      </c>
      <c r="F107" s="3">
        <v>1.471384542</v>
      </c>
      <c r="G107" s="3">
        <v>1.252811506</v>
      </c>
      <c r="H107" s="3">
        <v>0.27310779629999998</v>
      </c>
      <c r="I107" s="3">
        <v>94.386651139999998</v>
      </c>
      <c r="J107" s="3">
        <v>2.591752445</v>
      </c>
      <c r="K107" s="3">
        <v>1.9059729350000001</v>
      </c>
      <c r="L107" s="3">
        <v>1.115623477</v>
      </c>
      <c r="M107" s="3">
        <v>97.775576639999997</v>
      </c>
      <c r="N107" s="3">
        <v>1.1403859000000001</v>
      </c>
      <c r="O107" s="3">
        <v>1.059840374</v>
      </c>
      <c r="P107" s="3">
        <v>2.4197084109999999E-2</v>
      </c>
      <c r="Q107" s="2" t="str">
        <v/>
      </c>
      <c r="R107" s="2"/>
      <c r="S107" s="2" t="str">
        <f t="array" ref="S107">IF(A108=A107,(E108-E107)/(B108-B107),"")</f>
        <v/>
      </c>
      <c r="T107" s="2" t="str">
        <f t="array" ref="T107">IF(A108=A107,(M108-M107)/(B108-B107),"")</f>
        <v/>
      </c>
      <c r="U107" s="2" t="str">
        <f t="array" ref="U107">IF(A108=A107,(I108-I107)/(B108-B107),"")</f>
        <v/>
      </c>
      <c r="V107" s="2">
        <f t="shared" si="39"/>
        <v>97</v>
      </c>
      <c r="W107" s="2">
        <f t="shared" si="36"/>
        <v>98</v>
      </c>
      <c r="X107" s="2">
        <f t="shared" si="40"/>
        <v>94</v>
      </c>
      <c r="Y107" s="2" t="str">
        <f t="shared" si="3"/>
        <v/>
      </c>
      <c r="Z107" s="2" t="str">
        <f t="shared" si="4"/>
        <v/>
      </c>
      <c r="AA107" s="2" t="str">
        <f t="shared" si="5"/>
        <v/>
      </c>
      <c r="AB107" s="2">
        <f t="shared" si="38"/>
        <v>0</v>
      </c>
      <c r="AC107" s="2" t="str">
        <f>IF(A107&lt;&gt;A106,LOOKUP(A107:A998,REGIONS!A:A,REGIONS!B:B),"")</f>
        <v/>
      </c>
      <c r="AD107" s="2"/>
    </row>
    <row r="108" spans="1:30" x14ac:dyDescent="0.2">
      <c r="A108" s="3" t="s">
        <v>87</v>
      </c>
      <c r="B108" s="3">
        <v>2015</v>
      </c>
      <c r="C108" s="3">
        <v>159.8500061</v>
      </c>
      <c r="D108" s="3">
        <v>89.35199738</v>
      </c>
      <c r="E108" s="3">
        <v>99.49775185</v>
      </c>
      <c r="F108" s="3">
        <v>0</v>
      </c>
      <c r="G108" s="3">
        <v>0.50224815249999999</v>
      </c>
      <c r="H108" s="3">
        <v>0</v>
      </c>
      <c r="I108" s="3" t="s">
        <v>289</v>
      </c>
      <c r="J108" s="3" t="s">
        <v>289</v>
      </c>
      <c r="K108" s="3" t="s">
        <v>289</v>
      </c>
      <c r="L108" s="3" t="s">
        <v>289</v>
      </c>
      <c r="M108" s="3" t="s">
        <v>289</v>
      </c>
      <c r="N108" s="3" t="s">
        <v>289</v>
      </c>
      <c r="O108" s="3" t="s">
        <v>289</v>
      </c>
      <c r="P108" s="3" t="s">
        <v>289</v>
      </c>
      <c r="Q108" s="2">
        <v>2</v>
      </c>
      <c r="R108" s="2"/>
      <c r="S108" s="2">
        <f t="array" ref="S108">IF(A109=A108,(E109-E108)/(B109-B108),"")</f>
        <v>0</v>
      </c>
      <c r="T108" s="2" t="s">
        <v>289</v>
      </c>
      <c r="U108" s="2" t="s">
        <v>289</v>
      </c>
      <c r="V108" s="2">
        <f t="shared" si="39"/>
        <v>99</v>
      </c>
      <c r="W108" s="8" t="s">
        <v>289</v>
      </c>
      <c r="X108" s="8" t="s">
        <v>289</v>
      </c>
      <c r="Y108" s="2" t="str">
        <f t="shared" si="3"/>
        <v/>
      </c>
      <c r="Z108" s="2" t="str">
        <f t="shared" si="4"/>
        <v/>
      </c>
      <c r="AA108" s="2" t="str">
        <f t="shared" si="5"/>
        <v/>
      </c>
      <c r="AB108" s="2" t="s">
        <v>289</v>
      </c>
      <c r="AC108" s="2" t="str">
        <f>IF(A108&lt;&gt;A107,LOOKUP(A108:A998,REGIONS!A:A,REGIONS!B:B),"")</f>
        <v>Latin America &amp; Caribbean</v>
      </c>
      <c r="AD108" s="2"/>
    </row>
    <row r="109" spans="1:30" x14ac:dyDescent="0.2">
      <c r="A109" s="3" t="s">
        <v>87</v>
      </c>
      <c r="B109" s="3">
        <v>2017</v>
      </c>
      <c r="C109" s="3">
        <v>161.98599239999999</v>
      </c>
      <c r="D109" s="3">
        <v>89.203002929999997</v>
      </c>
      <c r="E109" s="3">
        <v>99.49775185</v>
      </c>
      <c r="F109" s="3">
        <v>0</v>
      </c>
      <c r="G109" s="3">
        <v>0.50224815249999999</v>
      </c>
      <c r="H109" s="3">
        <v>0</v>
      </c>
      <c r="I109" s="3" t="s">
        <v>289</v>
      </c>
      <c r="J109" s="3" t="s">
        <v>289</v>
      </c>
      <c r="K109" s="3" t="s">
        <v>289</v>
      </c>
      <c r="L109" s="3" t="s">
        <v>289</v>
      </c>
      <c r="M109" s="3" t="s">
        <v>289</v>
      </c>
      <c r="N109" s="3" t="s">
        <v>289</v>
      </c>
      <c r="O109" s="3" t="s">
        <v>289</v>
      </c>
      <c r="P109" s="3" t="s">
        <v>289</v>
      </c>
      <c r="Q109" s="2" t="str">
        <v/>
      </c>
      <c r="R109" s="2"/>
      <c r="S109" s="2" t="str">
        <f t="array" ref="S109">IF(A110=A109,(E110-E109)/(B110-B109),"")</f>
        <v/>
      </c>
      <c r="T109" s="2" t="str">
        <f t="array" ref="T109">IF(A110=A109,(M110-M109)/(B110-B109),"")</f>
        <v/>
      </c>
      <c r="U109" s="2" t="str">
        <f t="array" ref="U109">IF(A110=A109,(I110-I109)/(B110-B109),"")</f>
        <v/>
      </c>
      <c r="V109" s="2">
        <f t="shared" si="39"/>
        <v>99</v>
      </c>
      <c r="W109" s="8" t="s">
        <v>289</v>
      </c>
      <c r="X109" s="8" t="s">
        <v>289</v>
      </c>
      <c r="Y109" s="2" t="str">
        <f t="shared" si="3"/>
        <v/>
      </c>
      <c r="Z109" s="2" t="str">
        <f t="shared" si="4"/>
        <v/>
      </c>
      <c r="AA109" s="2" t="str">
        <f t="shared" si="5"/>
        <v/>
      </c>
      <c r="AB109" s="2">
        <f t="shared" ref="AB109:AB121" si="41">IF((A110=A109),(T109-U109),)</f>
        <v>0</v>
      </c>
      <c r="AC109" s="2" t="str">
        <f>IF(A109&lt;&gt;A108,LOOKUP(A109:A998,REGIONS!A:A,REGIONS!B:B),"")</f>
        <v/>
      </c>
      <c r="AD109" s="2"/>
    </row>
    <row r="110" spans="1:30" x14ac:dyDescent="0.2">
      <c r="A110" s="3" t="s">
        <v>88</v>
      </c>
      <c r="B110" s="3">
        <v>2015</v>
      </c>
      <c r="C110" s="3">
        <v>1160.987061</v>
      </c>
      <c r="D110" s="3">
        <v>66.945999150000006</v>
      </c>
      <c r="E110" s="3">
        <v>99.788517569999996</v>
      </c>
      <c r="F110" s="3">
        <v>0</v>
      </c>
      <c r="G110" s="3">
        <v>0.21148243489999999</v>
      </c>
      <c r="H110" s="3">
        <v>0</v>
      </c>
      <c r="I110" s="3">
        <v>99.861185539999994</v>
      </c>
      <c r="J110" s="3">
        <v>0</v>
      </c>
      <c r="K110" s="3">
        <v>0.1388144553</v>
      </c>
      <c r="L110" s="3">
        <v>0</v>
      </c>
      <c r="M110" s="3">
        <v>99.752642309999999</v>
      </c>
      <c r="N110" s="3">
        <v>0</v>
      </c>
      <c r="O110" s="3">
        <v>0.24735769429999999</v>
      </c>
      <c r="P110" s="3">
        <v>0</v>
      </c>
      <c r="Q110" s="2">
        <v>5</v>
      </c>
      <c r="R110" s="2"/>
      <c r="S110" s="2">
        <f t="array" ref="S110">IF(A111=A110,(E111-E110)/(B111-B110),"")</f>
        <v>-4.668877999998244E-3</v>
      </c>
      <c r="T110" s="2">
        <f t="array" ref="T110">IF(A111=A110,(M111-M110)/(B111-B110),"")</f>
        <v>-5.4968379999991157E-3</v>
      </c>
      <c r="U110" s="2">
        <f t="array" ref="U110">IF(A111=A110,(I111-I110)/(B111-B110),"")</f>
        <v>-3.0847639999990405E-3</v>
      </c>
      <c r="V110" s="2">
        <f t="shared" si="39"/>
        <v>100</v>
      </c>
      <c r="W110" s="2">
        <f t="shared" ref="W110:W121" si="42">ROUND($M$2:$M$463,0)</f>
        <v>100</v>
      </c>
      <c r="X110" s="2">
        <f t="shared" ref="X110:X121" si="43">ROUND(I110:I571,0)</f>
        <v>100</v>
      </c>
      <c r="Y110" s="2" t="str">
        <f t="shared" si="3"/>
        <v>Full access</v>
      </c>
      <c r="Z110" s="2" t="str">
        <f t="shared" si="4"/>
        <v>Full access</v>
      </c>
      <c r="AA110" s="2" t="str">
        <f t="shared" si="5"/>
        <v>Full access</v>
      </c>
      <c r="AB110" s="2">
        <f t="shared" si="41"/>
        <v>-2.4120740000000752E-3</v>
      </c>
      <c r="AC110" s="2" t="str">
        <f>IF(A110&lt;&gt;A109,LOOKUP(A110:A998,REGIONS!A:A,REGIONS!B:B),"")</f>
        <v>Europe &amp; Central Asia</v>
      </c>
      <c r="AD110" s="2"/>
    </row>
    <row r="111" spans="1:30" x14ac:dyDescent="0.2">
      <c r="A111" s="3" t="s">
        <v>88</v>
      </c>
      <c r="B111" s="3">
        <v>2020</v>
      </c>
      <c r="C111" s="3">
        <v>1207.360962</v>
      </c>
      <c r="D111" s="3">
        <v>66.820999150000006</v>
      </c>
      <c r="E111" s="3">
        <v>99.765173180000005</v>
      </c>
      <c r="F111" s="3">
        <v>0</v>
      </c>
      <c r="G111" s="3">
        <v>0.2348268167</v>
      </c>
      <c r="H111" s="3">
        <v>0</v>
      </c>
      <c r="I111" s="3">
        <v>99.845761719999999</v>
      </c>
      <c r="J111" s="3">
        <v>0</v>
      </c>
      <c r="K111" s="3">
        <v>0.1542382836</v>
      </c>
      <c r="L111" s="3">
        <v>0</v>
      </c>
      <c r="M111" s="3">
        <v>99.725158120000003</v>
      </c>
      <c r="N111" s="3">
        <v>0</v>
      </c>
      <c r="O111" s="3">
        <v>0.27484188250000002</v>
      </c>
      <c r="P111" s="3">
        <v>0</v>
      </c>
      <c r="Q111" s="2" t="str">
        <v/>
      </c>
      <c r="R111" s="2"/>
      <c r="S111" s="2" t="str">
        <f t="array" ref="S111">IF(A112=A111,(E112-E111)/(B112-B111),"")</f>
        <v/>
      </c>
      <c r="T111" s="2" t="str">
        <f t="array" ref="T111">IF(A112=A111,(M112-M111)/(B112-B111),"")</f>
        <v/>
      </c>
      <c r="U111" s="2" t="str">
        <f t="array" ref="U111">IF(A112=A111,(I112-I111)/(B112-B111),"")</f>
        <v/>
      </c>
      <c r="V111" s="2">
        <f t="shared" si="39"/>
        <v>100</v>
      </c>
      <c r="W111" s="2">
        <f t="shared" si="42"/>
        <v>100</v>
      </c>
      <c r="X111" s="2">
        <f t="shared" si="43"/>
        <v>100</v>
      </c>
      <c r="Y111" s="2" t="str">
        <f t="shared" si="3"/>
        <v/>
      </c>
      <c r="Z111" s="2" t="str">
        <f t="shared" si="4"/>
        <v/>
      </c>
      <c r="AA111" s="2" t="str">
        <f t="shared" si="5"/>
        <v/>
      </c>
      <c r="AB111" s="2">
        <f t="shared" si="41"/>
        <v>0</v>
      </c>
      <c r="AC111" s="2" t="str">
        <f>IF(A111&lt;&gt;A110,LOOKUP(A111:A998,REGIONS!A:A,REGIONS!B:B),"")</f>
        <v/>
      </c>
      <c r="AD111" s="2"/>
    </row>
    <row r="112" spans="1:30" x14ac:dyDescent="0.2">
      <c r="A112" s="3" t="s">
        <v>89</v>
      </c>
      <c r="B112" s="3">
        <v>2015</v>
      </c>
      <c r="C112" s="3">
        <v>10601.389649999999</v>
      </c>
      <c r="D112" s="3">
        <v>73.47699738</v>
      </c>
      <c r="E112" s="3">
        <v>99.880092689999998</v>
      </c>
      <c r="F112" s="3">
        <v>0</v>
      </c>
      <c r="G112" s="3">
        <v>0.11990731189999999</v>
      </c>
      <c r="H112" s="3">
        <v>0</v>
      </c>
      <c r="I112" s="3">
        <v>99.817599299999998</v>
      </c>
      <c r="J112" s="3">
        <v>0</v>
      </c>
      <c r="K112" s="3">
        <v>0.18240069649999999</v>
      </c>
      <c r="L112" s="3">
        <v>0</v>
      </c>
      <c r="M112" s="3">
        <v>99.902650929999993</v>
      </c>
      <c r="N112" s="3">
        <v>0</v>
      </c>
      <c r="O112" s="3">
        <v>9.7349067900000003E-2</v>
      </c>
      <c r="P112" s="3">
        <v>0</v>
      </c>
      <c r="Q112" s="2">
        <v>5</v>
      </c>
      <c r="R112" s="2"/>
      <c r="S112" s="2">
        <f t="array" ref="S112">IF(A113=A112,(E113-E112)/(B113-B112),"")</f>
        <v>9.9796000000651475E-5</v>
      </c>
      <c r="T112" s="2">
        <f t="array" ref="T112">IF(A113=A112,(M113-M112)/(B113-B112),"")</f>
        <v>0</v>
      </c>
      <c r="U112" s="2">
        <f t="array" ref="U112">IF(A113=A112,(I113-I112)/(B113-B112),"")</f>
        <v>0</v>
      </c>
      <c r="V112" s="2">
        <f t="shared" si="39"/>
        <v>100</v>
      </c>
      <c r="W112" s="2">
        <f t="shared" si="42"/>
        <v>100</v>
      </c>
      <c r="X112" s="2">
        <f t="shared" si="43"/>
        <v>100</v>
      </c>
      <c r="Y112" s="2" t="str">
        <f t="shared" si="3"/>
        <v>Full access</v>
      </c>
      <c r="Z112" s="2" t="str">
        <f t="shared" si="4"/>
        <v>Full access</v>
      </c>
      <c r="AA112" s="2" t="str">
        <f t="shared" si="5"/>
        <v>Full access</v>
      </c>
      <c r="AB112" s="2">
        <f t="shared" si="41"/>
        <v>0</v>
      </c>
      <c r="AC112" s="2" t="str">
        <f>IF(A112&lt;&gt;A111,LOOKUP(A112:A998,REGIONS!A:A,REGIONS!B:B),"")</f>
        <v>Europe &amp; Central Asia</v>
      </c>
      <c r="AD112" s="2"/>
    </row>
    <row r="113" spans="1:30" x14ac:dyDescent="0.2">
      <c r="A113" s="3" t="s">
        <v>89</v>
      </c>
      <c r="B113" s="3">
        <v>2020</v>
      </c>
      <c r="C113" s="3">
        <v>10708.98242</v>
      </c>
      <c r="D113" s="3">
        <v>74.061004639999993</v>
      </c>
      <c r="E113" s="3">
        <v>99.880591670000001</v>
      </c>
      <c r="F113" s="3">
        <v>0</v>
      </c>
      <c r="G113" s="3">
        <v>0.11940833250000001</v>
      </c>
      <c r="H113" s="3">
        <v>0</v>
      </c>
      <c r="I113" s="3">
        <v>99.817599299999998</v>
      </c>
      <c r="J113" s="3">
        <v>0</v>
      </c>
      <c r="K113" s="3">
        <v>0.18240069649999999</v>
      </c>
      <c r="L113" s="3">
        <v>0</v>
      </c>
      <c r="M113" s="3">
        <v>99.902650929999993</v>
      </c>
      <c r="N113" s="3">
        <v>0</v>
      </c>
      <c r="O113" s="3">
        <v>9.7349067900000003E-2</v>
      </c>
      <c r="P113" s="3">
        <v>0</v>
      </c>
      <c r="Q113" s="2" t="str">
        <v/>
      </c>
      <c r="R113" s="2"/>
      <c r="S113" s="2" t="str">
        <f t="array" ref="S113">IF(A114=A113,(E114-E113)/(B114-B113),"")</f>
        <v/>
      </c>
      <c r="T113" s="2" t="str">
        <f t="array" ref="T113">IF(A114=A113,(M114-M113)/(B114-B113),"")</f>
        <v/>
      </c>
      <c r="U113" s="2" t="str">
        <f t="array" ref="U113">IF(A114=A113,(I114-I113)/(B114-B113),"")</f>
        <v/>
      </c>
      <c r="V113" s="2">
        <f t="shared" si="39"/>
        <v>100</v>
      </c>
      <c r="W113" s="2">
        <f t="shared" si="42"/>
        <v>100</v>
      </c>
      <c r="X113" s="2">
        <f t="shared" si="43"/>
        <v>100</v>
      </c>
      <c r="Y113" s="2" t="str">
        <f t="shared" si="3"/>
        <v/>
      </c>
      <c r="Z113" s="2" t="str">
        <f t="shared" si="4"/>
        <v/>
      </c>
      <c r="AA113" s="2" t="str">
        <f t="shared" si="5"/>
        <v/>
      </c>
      <c r="AB113" s="2">
        <f t="shared" si="41"/>
        <v>0</v>
      </c>
      <c r="AC113" s="2" t="str">
        <f>IF(A113&lt;&gt;A112,LOOKUP(A113:A998,REGIONS!A:A,REGIONS!B:B),"")</f>
        <v/>
      </c>
      <c r="AD113" s="2"/>
    </row>
    <row r="114" spans="1:30" x14ac:dyDescent="0.2">
      <c r="A114" s="3" t="s">
        <v>90</v>
      </c>
      <c r="B114" s="3">
        <v>2015</v>
      </c>
      <c r="C114" s="3">
        <v>25183.832030000001</v>
      </c>
      <c r="D114" s="3">
        <v>61.277004239999997</v>
      </c>
      <c r="E114" s="3">
        <v>95.21488171</v>
      </c>
      <c r="F114" s="3">
        <v>0.68500239009999997</v>
      </c>
      <c r="G114" s="3">
        <v>3.8290549180000002</v>
      </c>
      <c r="H114" s="3">
        <v>0.27106098029999998</v>
      </c>
      <c r="I114" s="3">
        <v>91.616968420000006</v>
      </c>
      <c r="J114" s="3">
        <v>0.36793963219999998</v>
      </c>
      <c r="K114" s="3">
        <v>7.3150919439999997</v>
      </c>
      <c r="L114" s="3">
        <v>0.7</v>
      </c>
      <c r="M114" s="3">
        <v>97.48852402</v>
      </c>
      <c r="N114" s="3">
        <v>0.88536500119999995</v>
      </c>
      <c r="O114" s="3">
        <v>1.626110978</v>
      </c>
      <c r="P114" s="3">
        <v>0</v>
      </c>
      <c r="Q114" s="2">
        <v>5</v>
      </c>
      <c r="R114" s="2"/>
      <c r="S114" s="2">
        <f t="array" ref="S114">IF(A115=A114,(E115-E114)/(B115-B114),"")</f>
        <v>-0.27420773599999959</v>
      </c>
      <c r="T114" s="2">
        <f t="array" ref="T114">IF(A115=A114,(M115-M114)/(B115-B114),"")</f>
        <v>-0.11500271600000075</v>
      </c>
      <c r="U114" s="2">
        <f t="array" ref="U114">IF(A115=A114,(I115-I114)/(B115-B114),"")</f>
        <v>-0.57266870800000047</v>
      </c>
      <c r="V114" s="2">
        <f t="shared" si="39"/>
        <v>95</v>
      </c>
      <c r="W114" s="2">
        <f t="shared" si="42"/>
        <v>97</v>
      </c>
      <c r="X114" s="2">
        <f t="shared" si="43"/>
        <v>92</v>
      </c>
      <c r="Y114" s="2" t="str">
        <f t="shared" si="3"/>
        <v/>
      </c>
      <c r="Z114" s="2" t="str">
        <f t="shared" si="4"/>
        <v/>
      </c>
      <c r="AA114" s="2" t="str">
        <f t="shared" si="5"/>
        <v/>
      </c>
      <c r="AB114" s="2">
        <f t="shared" si="41"/>
        <v>0.45766599199999969</v>
      </c>
      <c r="AC114" s="2" t="str">
        <f>IF(A114&lt;&gt;A113,LOOKUP(A114:A998,REGIONS!A:A,REGIONS!B:B),"")</f>
        <v>East Asia &amp; Pacific</v>
      </c>
      <c r="AD114" s="2"/>
    </row>
    <row r="115" spans="1:30" x14ac:dyDescent="0.2">
      <c r="A115" s="3" t="s">
        <v>90</v>
      </c>
      <c r="B115" s="3">
        <v>2020</v>
      </c>
      <c r="C115" s="3">
        <v>25778.814450000002</v>
      </c>
      <c r="D115" s="3">
        <v>62.381000520000001</v>
      </c>
      <c r="E115" s="3">
        <v>93.843843030000002</v>
      </c>
      <c r="F115" s="3">
        <v>0.68313118719999999</v>
      </c>
      <c r="G115" s="3">
        <v>5.2096927800000001</v>
      </c>
      <c r="H115" s="3">
        <v>0.26333300580000002</v>
      </c>
      <c r="I115" s="3">
        <v>88.753624880000004</v>
      </c>
      <c r="J115" s="3">
        <v>0.3564402606</v>
      </c>
      <c r="K115" s="3">
        <v>10.189934859999999</v>
      </c>
      <c r="L115" s="3">
        <v>0.7</v>
      </c>
      <c r="M115" s="3">
        <v>96.913510439999996</v>
      </c>
      <c r="N115" s="3">
        <v>0.88014287989999995</v>
      </c>
      <c r="O115" s="3">
        <v>2.206346677</v>
      </c>
      <c r="P115" s="3">
        <v>0</v>
      </c>
      <c r="Q115" s="2" t="str">
        <v/>
      </c>
      <c r="R115" s="2"/>
      <c r="S115" s="2" t="str">
        <f t="array" ref="S115">IF(A116=A115,(E116-E115)/(B116-B115),"")</f>
        <v/>
      </c>
      <c r="T115" s="2" t="str">
        <f t="array" ref="T115">IF(A116=A115,(M116-M115)/(B116-B115),"")</f>
        <v/>
      </c>
      <c r="U115" s="2" t="str">
        <f t="array" ref="U115">IF(A116=A115,(I116-I115)/(B116-B115),"")</f>
        <v/>
      </c>
      <c r="V115" s="2">
        <f t="shared" si="39"/>
        <v>94</v>
      </c>
      <c r="W115" s="2">
        <f t="shared" si="42"/>
        <v>97</v>
      </c>
      <c r="X115" s="2">
        <f t="shared" si="43"/>
        <v>89</v>
      </c>
      <c r="Y115" s="2" t="str">
        <f t="shared" si="3"/>
        <v/>
      </c>
      <c r="Z115" s="2" t="str">
        <f t="shared" si="4"/>
        <v/>
      </c>
      <c r="AA115" s="2" t="str">
        <f t="shared" si="5"/>
        <v/>
      </c>
      <c r="AB115" s="2">
        <f t="shared" si="41"/>
        <v>0</v>
      </c>
      <c r="AC115" s="2" t="str">
        <f>IF(A115&lt;&gt;A114,LOOKUP(A115:A998,REGIONS!A:A,REGIONS!B:B),"")</f>
        <v/>
      </c>
      <c r="AD115" s="2"/>
    </row>
    <row r="116" spans="1:30" x14ac:dyDescent="0.2">
      <c r="A116" s="3" t="s">
        <v>91</v>
      </c>
      <c r="B116" s="3">
        <v>2015</v>
      </c>
      <c r="C116" s="3">
        <v>76244.53125</v>
      </c>
      <c r="D116" s="3">
        <v>42.739997860000003</v>
      </c>
      <c r="E116" s="3">
        <v>42.718179970000001</v>
      </c>
      <c r="F116" s="3">
        <v>12.68729907</v>
      </c>
      <c r="G116" s="3">
        <v>34.284024770000002</v>
      </c>
      <c r="H116" s="3">
        <v>10.31049619</v>
      </c>
      <c r="I116" s="3">
        <v>20.6225138</v>
      </c>
      <c r="J116" s="3">
        <v>11.51689397</v>
      </c>
      <c r="K116" s="3">
        <v>51.009840029999999</v>
      </c>
      <c r="L116" s="3">
        <v>16.850752199999999</v>
      </c>
      <c r="M116" s="3">
        <v>72.320377789999995</v>
      </c>
      <c r="N116" s="3">
        <v>14.255324979999999</v>
      </c>
      <c r="O116" s="3">
        <v>11.87596826</v>
      </c>
      <c r="P116" s="3">
        <v>1.548328967</v>
      </c>
      <c r="Q116" s="2">
        <v>5</v>
      </c>
      <c r="R116" s="2"/>
      <c r="S116" s="2">
        <f t="array" ref="S116">IF(A117=A116,(E117-E116)/(B117-B116),"")</f>
        <v>0.6467893979999999</v>
      </c>
      <c r="T116" s="2">
        <f t="array" ref="T116">IF(A117=A116,(M117-M116)/(B117-B116),"")</f>
        <v>0.43659539800000002</v>
      </c>
      <c r="U116" s="2">
        <f t="array" ref="U116">IF(A117=A116,(I117-I116)/(B117-B116),"")</f>
        <v>0.2720557079999999</v>
      </c>
      <c r="V116" s="2">
        <f t="shared" si="39"/>
        <v>43</v>
      </c>
      <c r="W116" s="2">
        <f t="shared" si="42"/>
        <v>72</v>
      </c>
      <c r="X116" s="2">
        <f t="shared" si="43"/>
        <v>21</v>
      </c>
      <c r="Y116" s="2" t="str">
        <f t="shared" si="3"/>
        <v/>
      </c>
      <c r="Z116" s="2" t="str">
        <f t="shared" si="4"/>
        <v/>
      </c>
      <c r="AA116" s="2" t="str">
        <f t="shared" si="5"/>
        <v/>
      </c>
      <c r="AB116" s="2">
        <f t="shared" si="41"/>
        <v>0.16453969000000013</v>
      </c>
      <c r="AC116" s="2" t="str">
        <f>IF(A116&lt;&gt;A115,LOOKUP(A116:A998,REGIONS!A:A,REGIONS!B:B),"")</f>
        <v>Sub-Saharan Africa</v>
      </c>
      <c r="AD116" s="2"/>
    </row>
    <row r="117" spans="1:30" x14ac:dyDescent="0.2">
      <c r="A117" s="3" t="s">
        <v>91</v>
      </c>
      <c r="B117" s="3">
        <v>2020</v>
      </c>
      <c r="C117" s="3">
        <v>89561.40625</v>
      </c>
      <c r="D117" s="3">
        <v>45.638000490000003</v>
      </c>
      <c r="E117" s="3">
        <v>45.952126960000001</v>
      </c>
      <c r="F117" s="3">
        <v>13.44122447</v>
      </c>
      <c r="G117" s="3">
        <v>32.542316069999998</v>
      </c>
      <c r="H117" s="3">
        <v>8.0643324950000004</v>
      </c>
      <c r="I117" s="3">
        <v>21.98279234</v>
      </c>
      <c r="J117" s="3">
        <v>12.68294146</v>
      </c>
      <c r="K117" s="3">
        <v>51.215981669999998</v>
      </c>
      <c r="L117" s="3">
        <v>14.11828453</v>
      </c>
      <c r="M117" s="3">
        <v>74.503354779999995</v>
      </c>
      <c r="N117" s="3">
        <v>14.34445818</v>
      </c>
      <c r="O117" s="3">
        <v>10.29905862</v>
      </c>
      <c r="P117" s="3">
        <v>0.85312841309999998</v>
      </c>
      <c r="Q117" s="2" t="str">
        <v/>
      </c>
      <c r="R117" s="2"/>
      <c r="S117" s="2" t="str">
        <f t="array" ref="S117">IF(A118=A117,(E118-E117)/(B118-B117),"")</f>
        <v/>
      </c>
      <c r="T117" s="2" t="str">
        <f t="array" ref="T117">IF(A118=A117,(M118-M117)/(B118-B117),"")</f>
        <v/>
      </c>
      <c r="U117" s="2" t="str">
        <f t="array" ref="U117">IF(A118=A117,(I118-I117)/(B118-B117),"")</f>
        <v/>
      </c>
      <c r="V117" s="2">
        <f t="shared" si="39"/>
        <v>46</v>
      </c>
      <c r="W117" s="2">
        <f t="shared" si="42"/>
        <v>75</v>
      </c>
      <c r="X117" s="2">
        <f t="shared" si="43"/>
        <v>22</v>
      </c>
      <c r="Y117" s="2" t="str">
        <f t="shared" si="3"/>
        <v/>
      </c>
      <c r="Z117" s="2" t="str">
        <f t="shared" si="4"/>
        <v/>
      </c>
      <c r="AA117" s="2" t="str">
        <f t="shared" si="5"/>
        <v/>
      </c>
      <c r="AB117" s="2">
        <f t="shared" si="41"/>
        <v>0</v>
      </c>
      <c r="AC117" s="2" t="str">
        <f>IF(A117&lt;&gt;A116,LOOKUP(A117:A998,REGIONS!A:A,REGIONS!B:B),"")</f>
        <v/>
      </c>
      <c r="AD117" s="2"/>
    </row>
    <row r="118" spans="1:30" x14ac:dyDescent="0.2">
      <c r="A118" s="3" t="s">
        <v>92</v>
      </c>
      <c r="B118" s="3">
        <v>2015</v>
      </c>
      <c r="C118" s="3">
        <v>5688.6948240000002</v>
      </c>
      <c r="D118" s="3">
        <v>87.526000980000006</v>
      </c>
      <c r="E118" s="3">
        <v>99.99999785</v>
      </c>
      <c r="F118" s="3">
        <v>0</v>
      </c>
      <c r="G118" s="3">
        <v>2.1458404119999999E-6</v>
      </c>
      <c r="H118" s="3">
        <v>0</v>
      </c>
      <c r="I118" s="3">
        <v>100</v>
      </c>
      <c r="J118" s="3">
        <v>0</v>
      </c>
      <c r="K118" s="3">
        <v>0</v>
      </c>
      <c r="L118" s="3">
        <v>0</v>
      </c>
      <c r="M118" s="3">
        <v>100</v>
      </c>
      <c r="N118" s="3">
        <v>0</v>
      </c>
      <c r="O118" s="3">
        <v>0</v>
      </c>
      <c r="P118" s="3">
        <v>0</v>
      </c>
      <c r="Q118" s="2">
        <v>5</v>
      </c>
      <c r="R118" s="2"/>
      <c r="S118" s="2">
        <f t="array" ref="S118">IF(A119=A118,(E119-E118)/(B119-B118),"")</f>
        <v>6.5000000120107866E-7</v>
      </c>
      <c r="T118" s="2">
        <f t="array" ref="T118">IF(A119=A118,(M119-M118)/(B119-B118),"")</f>
        <v>0</v>
      </c>
      <c r="U118" s="2">
        <f t="array" ref="U118">IF(A119=A118,(I119-I118)/(B119-B118),"")</f>
        <v>0</v>
      </c>
      <c r="V118" s="2">
        <f t="shared" si="39"/>
        <v>100</v>
      </c>
      <c r="W118" s="2">
        <f t="shared" si="42"/>
        <v>100</v>
      </c>
      <c r="X118" s="2">
        <f t="shared" si="43"/>
        <v>100</v>
      </c>
      <c r="Y118" s="2" t="str">
        <f t="shared" si="3"/>
        <v>Full access</v>
      </c>
      <c r="Z118" s="2" t="str">
        <f t="shared" si="4"/>
        <v>Full access</v>
      </c>
      <c r="AA118" s="2" t="str">
        <f t="shared" si="5"/>
        <v>Full access</v>
      </c>
      <c r="AB118" s="2">
        <f t="shared" si="41"/>
        <v>0</v>
      </c>
      <c r="AC118" s="2" t="str">
        <f>IF(A118&lt;&gt;A117,LOOKUP(A118:A998,REGIONS!A:A,REGIONS!B:B),"")</f>
        <v>Europe &amp; Central Asia</v>
      </c>
      <c r="AD118" s="2"/>
    </row>
    <row r="119" spans="1:30" x14ac:dyDescent="0.2">
      <c r="A119" s="3" t="s">
        <v>92</v>
      </c>
      <c r="B119" s="3">
        <v>2020</v>
      </c>
      <c r="C119" s="3">
        <v>5792.203125</v>
      </c>
      <c r="D119" s="3">
        <v>88.116004939999996</v>
      </c>
      <c r="E119" s="3">
        <v>100.00000110000001</v>
      </c>
      <c r="F119" s="3">
        <v>0</v>
      </c>
      <c r="G119" s="3">
        <v>0</v>
      </c>
      <c r="H119" s="3">
        <v>0</v>
      </c>
      <c r="I119" s="3">
        <v>100</v>
      </c>
      <c r="J119" s="3">
        <v>0</v>
      </c>
      <c r="K119" s="3">
        <v>0</v>
      </c>
      <c r="L119" s="3">
        <v>0</v>
      </c>
      <c r="M119" s="3">
        <v>100</v>
      </c>
      <c r="N119" s="3">
        <v>0</v>
      </c>
      <c r="O119" s="3">
        <v>0</v>
      </c>
      <c r="P119" s="3">
        <v>0</v>
      </c>
      <c r="Q119" s="2" t="str">
        <v/>
      </c>
      <c r="R119" s="2"/>
      <c r="S119" s="2" t="str">
        <f t="array" ref="S119">IF(A120=A119,(E120-E119)/(B120-B119),"")</f>
        <v/>
      </c>
      <c r="T119" s="2" t="str">
        <f t="array" ref="T119">IF(A120=A119,(M120-M119)/(B120-B119),"")</f>
        <v/>
      </c>
      <c r="U119" s="2" t="str">
        <f t="array" ref="U119">IF(A120=A119,(I120-I119)/(B120-B119),"")</f>
        <v/>
      </c>
      <c r="V119" s="2">
        <f t="shared" si="39"/>
        <v>100</v>
      </c>
      <c r="W119" s="2">
        <f t="shared" si="42"/>
        <v>100</v>
      </c>
      <c r="X119" s="2">
        <f t="shared" si="43"/>
        <v>100</v>
      </c>
      <c r="Y119" s="2" t="str">
        <f t="shared" si="3"/>
        <v/>
      </c>
      <c r="Z119" s="2" t="str">
        <f t="shared" si="4"/>
        <v/>
      </c>
      <c r="AA119" s="2" t="str">
        <f t="shared" si="5"/>
        <v/>
      </c>
      <c r="AB119" s="2">
        <f t="shared" si="41"/>
        <v>0</v>
      </c>
      <c r="AC119" s="2" t="str">
        <f>IF(A119&lt;&gt;A118,LOOKUP(A119:A998,REGIONS!A:A,REGIONS!B:B),"")</f>
        <v/>
      </c>
      <c r="AD119" s="2"/>
    </row>
    <row r="120" spans="1:30" x14ac:dyDescent="0.2">
      <c r="A120" s="3" t="s">
        <v>93</v>
      </c>
      <c r="B120" s="3">
        <v>2015</v>
      </c>
      <c r="C120" s="3">
        <v>913.99798580000004</v>
      </c>
      <c r="D120" s="3">
        <v>77.416992190000002</v>
      </c>
      <c r="E120" s="3">
        <v>75.787045030000002</v>
      </c>
      <c r="F120" s="3">
        <v>14.754171189999999</v>
      </c>
      <c r="G120" s="3">
        <v>7.3949239499999999</v>
      </c>
      <c r="H120" s="3">
        <v>2.0638598250000002</v>
      </c>
      <c r="I120" s="3">
        <v>48.759205090000002</v>
      </c>
      <c r="J120" s="3">
        <v>12.43877762</v>
      </c>
      <c r="K120" s="3">
        <v>30.377002539999999</v>
      </c>
      <c r="L120" s="3">
        <v>8.4250147539999993</v>
      </c>
      <c r="M120" s="3">
        <v>83.671229850000003</v>
      </c>
      <c r="N120" s="3">
        <v>15.42958572</v>
      </c>
      <c r="O120" s="3">
        <v>0.69091164790000004</v>
      </c>
      <c r="P120" s="3">
        <v>0.20827278539999999</v>
      </c>
      <c r="Q120" s="2">
        <v>5</v>
      </c>
      <c r="R120" s="2"/>
      <c r="S120" s="2">
        <f t="array" ref="S120">IF(A121=A120,(E121-E120)/(B121-B120),"")</f>
        <v>5.257503599999893E-2</v>
      </c>
      <c r="T120" s="2">
        <f t="array" ref="T120">IF(A121=A120,(M121-M120)/(B121-B120),"")</f>
        <v>9.2757015999998776E-2</v>
      </c>
      <c r="U120" s="2">
        <f t="array" ref="U120">IF(A121=A120,(I121-I120)/(B121-B120),"")</f>
        <v>-0.29569443200000051</v>
      </c>
      <c r="V120" s="2">
        <f t="shared" si="39"/>
        <v>76</v>
      </c>
      <c r="W120" s="2">
        <f t="shared" si="42"/>
        <v>84</v>
      </c>
      <c r="X120" s="2">
        <f t="shared" si="43"/>
        <v>49</v>
      </c>
      <c r="Y120" s="2" t="str">
        <f t="shared" si="3"/>
        <v/>
      </c>
      <c r="Z120" s="2" t="str">
        <f t="shared" si="4"/>
        <v/>
      </c>
      <c r="AA120" s="2" t="str">
        <f t="shared" si="5"/>
        <v/>
      </c>
      <c r="AB120" s="2">
        <f t="shared" si="41"/>
        <v>0.38845144799999931</v>
      </c>
      <c r="AC120" s="2" t="str">
        <f>IF(A120&lt;&gt;A119,LOOKUP(A120:A998,REGIONS!A:A,REGIONS!B:B),"")</f>
        <v>Sub-Saharan Africa</v>
      </c>
      <c r="AD120" s="2"/>
    </row>
    <row r="121" spans="1:30" x14ac:dyDescent="0.2">
      <c r="A121" s="3" t="s">
        <v>93</v>
      </c>
      <c r="B121" s="3">
        <v>2020</v>
      </c>
      <c r="C121" s="3">
        <v>988.00201419999996</v>
      </c>
      <c r="D121" s="3">
        <v>78.061996460000003</v>
      </c>
      <c r="E121" s="3">
        <v>76.049920209999996</v>
      </c>
      <c r="F121" s="3">
        <v>14.7574817</v>
      </c>
      <c r="G121" s="3">
        <v>7.0158760510000002</v>
      </c>
      <c r="H121" s="3">
        <v>2.1767220379999999</v>
      </c>
      <c r="I121" s="3">
        <v>47.280732929999999</v>
      </c>
      <c r="J121" s="3">
        <v>12.061610140000001</v>
      </c>
      <c r="K121" s="3">
        <v>30.735504679999998</v>
      </c>
      <c r="L121" s="3">
        <v>9.9221522489999998</v>
      </c>
      <c r="M121" s="3">
        <v>84.135014929999997</v>
      </c>
      <c r="N121" s="3">
        <v>15.51511107</v>
      </c>
      <c r="O121" s="3">
        <v>0.34987400289999998</v>
      </c>
      <c r="P121" s="3">
        <v>0</v>
      </c>
      <c r="Q121" s="2" t="str">
        <v/>
      </c>
      <c r="R121" s="2"/>
      <c r="S121" s="2" t="str">
        <f t="array" ref="S121">IF(A122=A121,(E122-E121)/(B122-B121),"")</f>
        <v/>
      </c>
      <c r="T121" s="2" t="str">
        <f t="array" ref="T121">IF(A122=A121,(M122-M121)/(B122-B121),"")</f>
        <v/>
      </c>
      <c r="U121" s="2" t="str">
        <f t="array" ref="U121">IF(A122=A121,(I122-I121)/(B122-B121),"")</f>
        <v/>
      </c>
      <c r="V121" s="2">
        <f t="shared" si="39"/>
        <v>76</v>
      </c>
      <c r="W121" s="2">
        <f t="shared" si="42"/>
        <v>84</v>
      </c>
      <c r="X121" s="2">
        <f t="shared" si="43"/>
        <v>47</v>
      </c>
      <c r="Y121" s="2" t="str">
        <f t="shared" si="3"/>
        <v/>
      </c>
      <c r="Z121" s="2" t="str">
        <f t="shared" si="4"/>
        <v/>
      </c>
      <c r="AA121" s="2" t="str">
        <f t="shared" si="5"/>
        <v/>
      </c>
      <c r="AB121" s="2">
        <f t="shared" si="41"/>
        <v>0</v>
      </c>
      <c r="AC121" s="2" t="str">
        <f>IF(A121&lt;&gt;A120,LOOKUP(A121:A998,REGIONS!A:A,REGIONS!B:B),"")</f>
        <v/>
      </c>
      <c r="AD121" s="2"/>
    </row>
    <row r="122" spans="1:30" x14ac:dyDescent="0.2">
      <c r="A122" s="3" t="s">
        <v>94</v>
      </c>
      <c r="B122" s="3">
        <v>2015</v>
      </c>
      <c r="C122" s="3">
        <v>71.175003050000001</v>
      </c>
      <c r="D122" s="3">
        <v>69.578994750000007</v>
      </c>
      <c r="E122" s="3">
        <v>95.420656059999999</v>
      </c>
      <c r="F122" s="3">
        <v>0</v>
      </c>
      <c r="G122" s="3">
        <v>4.579343937</v>
      </c>
      <c r="H122" s="3">
        <v>0</v>
      </c>
      <c r="I122" s="3" t="s">
        <v>289</v>
      </c>
      <c r="J122" s="3" t="s">
        <v>289</v>
      </c>
      <c r="K122" s="3" t="s">
        <v>289</v>
      </c>
      <c r="L122" s="3" t="s">
        <v>289</v>
      </c>
      <c r="M122" s="3" t="s">
        <v>289</v>
      </c>
      <c r="N122" s="3" t="s">
        <v>289</v>
      </c>
      <c r="O122" s="3" t="s">
        <v>289</v>
      </c>
      <c r="P122" s="3" t="s">
        <v>289</v>
      </c>
      <c r="Q122" s="2">
        <v>2</v>
      </c>
      <c r="R122" s="2"/>
      <c r="S122" s="2">
        <f t="array" ref="S122">IF(A123=A122,(E123-E122)/(B123-B122),"")</f>
        <v>0</v>
      </c>
      <c r="T122" s="2" t="s">
        <v>289</v>
      </c>
      <c r="U122" s="2" t="s">
        <v>289</v>
      </c>
      <c r="V122" s="2">
        <f t="shared" si="39"/>
        <v>95</v>
      </c>
      <c r="W122" s="8" t="s">
        <v>289</v>
      </c>
      <c r="X122" s="8" t="s">
        <v>289</v>
      </c>
      <c r="Y122" s="2" t="str">
        <f t="shared" si="3"/>
        <v/>
      </c>
      <c r="Z122" s="2" t="str">
        <f t="shared" si="4"/>
        <v/>
      </c>
      <c r="AA122" s="2" t="str">
        <f t="shared" si="5"/>
        <v/>
      </c>
      <c r="AB122" s="2" t="s">
        <v>289</v>
      </c>
      <c r="AC122" s="2" t="str">
        <f>IF(A122&lt;&gt;A121,LOOKUP(A122:A998,REGIONS!A:A,REGIONS!B:B),"")</f>
        <v>Latin America &amp; Caribbean</v>
      </c>
      <c r="AD122" s="2"/>
    </row>
    <row r="123" spans="1:30" x14ac:dyDescent="0.2">
      <c r="A123" s="3" t="s">
        <v>94</v>
      </c>
      <c r="B123" s="3">
        <v>2017</v>
      </c>
      <c r="C123" s="3">
        <v>71.459999080000003</v>
      </c>
      <c r="D123" s="3">
        <v>70.180999760000006</v>
      </c>
      <c r="E123" s="3">
        <v>95.420656059999999</v>
      </c>
      <c r="F123" s="3">
        <v>0</v>
      </c>
      <c r="G123" s="3">
        <v>4.579343937</v>
      </c>
      <c r="H123" s="3">
        <v>0</v>
      </c>
      <c r="I123" s="3" t="s">
        <v>289</v>
      </c>
      <c r="J123" s="3" t="s">
        <v>289</v>
      </c>
      <c r="K123" s="3" t="s">
        <v>289</v>
      </c>
      <c r="L123" s="3" t="s">
        <v>289</v>
      </c>
      <c r="M123" s="3" t="s">
        <v>289</v>
      </c>
      <c r="N123" s="3" t="s">
        <v>289</v>
      </c>
      <c r="O123" s="3" t="s">
        <v>289</v>
      </c>
      <c r="P123" s="3" t="s">
        <v>289</v>
      </c>
      <c r="Q123" s="2" t="str">
        <v/>
      </c>
      <c r="R123" s="2"/>
      <c r="S123" s="2" t="str">
        <f t="array" ref="S123">IF(A124=A123,(E124-E123)/(B124-B123),"")</f>
        <v/>
      </c>
      <c r="T123" s="2" t="str">
        <f t="array" ref="T123">IF(A124=A123,(M124-M123)/(B124-B123),"")</f>
        <v/>
      </c>
      <c r="U123" s="2" t="str">
        <f t="array" ref="U123">IF(A124=A123,(I124-I123)/(B124-B123),"")</f>
        <v/>
      </c>
      <c r="V123" s="2">
        <f t="shared" si="39"/>
        <v>95</v>
      </c>
      <c r="W123" s="8" t="s">
        <v>289</v>
      </c>
      <c r="X123" s="8" t="s">
        <v>289</v>
      </c>
      <c r="Y123" s="2" t="str">
        <f t="shared" si="3"/>
        <v/>
      </c>
      <c r="Z123" s="2" t="str">
        <f t="shared" si="4"/>
        <v/>
      </c>
      <c r="AA123" s="2" t="str">
        <f t="shared" si="5"/>
        <v/>
      </c>
      <c r="AB123" s="2">
        <f t="shared" ref="AB123:AB135" si="44">IF((A124=A123),(T123-U123),)</f>
        <v>0</v>
      </c>
      <c r="AC123" s="2" t="str">
        <f>IF(A123&lt;&gt;A122,LOOKUP(A123:A998,REGIONS!A:A,REGIONS!B:B),"")</f>
        <v/>
      </c>
      <c r="AD123" s="2"/>
    </row>
    <row r="124" spans="1:30" x14ac:dyDescent="0.2">
      <c r="A124" s="3" t="s">
        <v>95</v>
      </c>
      <c r="B124" s="3">
        <v>2015</v>
      </c>
      <c r="C124" s="3">
        <v>10281.674800000001</v>
      </c>
      <c r="D124" s="3">
        <v>78.566001889999995</v>
      </c>
      <c r="E124" s="3">
        <v>96.099338500000002</v>
      </c>
      <c r="F124" s="3">
        <v>0.69521221550000001</v>
      </c>
      <c r="G124" s="3">
        <v>1.5505944979999999</v>
      </c>
      <c r="H124" s="3">
        <v>1.654854791</v>
      </c>
      <c r="I124" s="3">
        <v>89.211043779999997</v>
      </c>
      <c r="J124" s="3">
        <v>1.8228771610000001</v>
      </c>
      <c r="K124" s="3">
        <v>2.4418886230000001</v>
      </c>
      <c r="L124" s="3">
        <v>6.5241904399999999</v>
      </c>
      <c r="M124" s="3">
        <v>97.978569809999996</v>
      </c>
      <c r="N124" s="3">
        <v>0.3875681084</v>
      </c>
      <c r="O124" s="3">
        <v>1.3074359369999999</v>
      </c>
      <c r="P124" s="3">
        <v>0.32642614349999999</v>
      </c>
      <c r="Q124" s="2">
        <v>5</v>
      </c>
      <c r="R124" s="2"/>
      <c r="S124" s="2">
        <f t="array" ref="S124">IF(A125=A124,(E125-E124)/(B125-B124),"")</f>
        <v>0.11749468399999899</v>
      </c>
      <c r="T124" s="2">
        <f t="array" ref="T124">IF(A125=A124,(M125-M124)/(B125-B124),"")</f>
        <v>1.1664354000001254E-2</v>
      </c>
      <c r="U124" s="2">
        <f t="array" ref="U124">IF(A125=A124,(I125-I124)/(B125-B124),"")</f>
        <v>0.21868411800000159</v>
      </c>
      <c r="V124" s="2">
        <f t="shared" si="39"/>
        <v>96</v>
      </c>
      <c r="W124" s="2">
        <f t="shared" ref="W124:W141" si="45">ROUND($M$2:$M$463,0)</f>
        <v>98</v>
      </c>
      <c r="X124" s="2">
        <f t="shared" ref="X124:X136" si="46">ROUND(I124:I585,0)</f>
        <v>89</v>
      </c>
      <c r="Y124" s="2" t="str">
        <f t="shared" si="3"/>
        <v/>
      </c>
      <c r="Z124" s="2" t="str">
        <f t="shared" si="4"/>
        <v/>
      </c>
      <c r="AA124" s="2" t="str">
        <f t="shared" si="5"/>
        <v/>
      </c>
      <c r="AB124" s="2">
        <f t="shared" si="44"/>
        <v>-0.20701976400000033</v>
      </c>
      <c r="AC124" s="2" t="str">
        <f>IF(A124&lt;&gt;A123,LOOKUP(A124:A998,REGIONS!A:A,REGIONS!B:B),"")</f>
        <v>Latin America &amp; Caribbean</v>
      </c>
      <c r="AD124" s="2"/>
    </row>
    <row r="125" spans="1:30" x14ac:dyDescent="0.2">
      <c r="A125" s="3" t="s">
        <v>95</v>
      </c>
      <c r="B125" s="3">
        <v>2020</v>
      </c>
      <c r="C125" s="3">
        <v>10847.9043</v>
      </c>
      <c r="D125" s="3">
        <v>82.540000919999997</v>
      </c>
      <c r="E125" s="3">
        <v>96.686811919999997</v>
      </c>
      <c r="F125" s="3">
        <v>0.46703865039999998</v>
      </c>
      <c r="G125" s="3">
        <v>1.2694287829999999</v>
      </c>
      <c r="H125" s="3">
        <v>1.5767206439999999</v>
      </c>
      <c r="I125" s="3">
        <v>90.304464370000005</v>
      </c>
      <c r="J125" s="3">
        <v>1.3853155079999999</v>
      </c>
      <c r="K125" s="3">
        <v>1.1151181269999999</v>
      </c>
      <c r="L125" s="3">
        <v>7.1951019909999996</v>
      </c>
      <c r="M125" s="3">
        <v>98.036891580000002</v>
      </c>
      <c r="N125" s="3">
        <v>0.27279203590000001</v>
      </c>
      <c r="O125" s="3">
        <v>1.3020733959999999</v>
      </c>
      <c r="P125" s="3">
        <v>0.38824299220000003</v>
      </c>
      <c r="Q125" s="2" t="str">
        <v/>
      </c>
      <c r="R125" s="2"/>
      <c r="S125" s="2" t="str">
        <f t="array" ref="S125">IF(A126=A125,(E126-E125)/(B126-B125),"")</f>
        <v/>
      </c>
      <c r="T125" s="2" t="str">
        <f t="array" ref="T125">IF(A126=A125,(M126-M125)/(B126-B125),"")</f>
        <v/>
      </c>
      <c r="U125" s="2" t="str">
        <f t="array" ref="U125">IF(A126=A125,(I126-I125)/(B126-B125),"")</f>
        <v/>
      </c>
      <c r="V125" s="2">
        <f t="shared" si="39"/>
        <v>97</v>
      </c>
      <c r="W125" s="2">
        <f t="shared" si="45"/>
        <v>98</v>
      </c>
      <c r="X125" s="2">
        <f t="shared" si="46"/>
        <v>90</v>
      </c>
      <c r="Y125" s="2" t="str">
        <f t="shared" si="3"/>
        <v/>
      </c>
      <c r="Z125" s="2" t="str">
        <f t="shared" si="4"/>
        <v/>
      </c>
      <c r="AA125" s="2" t="str">
        <f t="shared" si="5"/>
        <v/>
      </c>
      <c r="AB125" s="2">
        <f t="shared" si="44"/>
        <v>0</v>
      </c>
      <c r="AC125" s="2" t="str">
        <f>IF(A125&lt;&gt;A124,LOOKUP(A125:A998,REGIONS!A:A,REGIONS!B:B),"")</f>
        <v/>
      </c>
      <c r="AD125" s="2"/>
    </row>
    <row r="126" spans="1:30" x14ac:dyDescent="0.2">
      <c r="A126" s="3" t="s">
        <v>96</v>
      </c>
      <c r="B126" s="3">
        <v>2015</v>
      </c>
      <c r="C126" s="3">
        <v>16212.02246</v>
      </c>
      <c r="D126" s="3">
        <v>63.397998809999997</v>
      </c>
      <c r="E126" s="3">
        <v>93.063779499999995</v>
      </c>
      <c r="F126" s="3">
        <v>0.19976017630000001</v>
      </c>
      <c r="G126" s="3">
        <v>3.1195651139999998</v>
      </c>
      <c r="H126" s="3">
        <v>3.6168952120000002</v>
      </c>
      <c r="I126" s="3">
        <v>82.552481950000001</v>
      </c>
      <c r="J126" s="3">
        <v>0.445629255</v>
      </c>
      <c r="K126" s="3">
        <v>7.379055031</v>
      </c>
      <c r="L126" s="3">
        <v>9.6228337600000007</v>
      </c>
      <c r="M126" s="3">
        <v>99.132339200000004</v>
      </c>
      <c r="N126" s="3">
        <v>5.7810890199999999E-2</v>
      </c>
      <c r="O126" s="3">
        <v>0.66040450689999997</v>
      </c>
      <c r="P126" s="3">
        <v>0.14944540680000001</v>
      </c>
      <c r="Q126" s="2">
        <v>5</v>
      </c>
      <c r="R126" s="2"/>
      <c r="S126" s="2">
        <f t="array" ref="S126">IF(A127=A126,(E127-E126)/(B127-B126),"")</f>
        <v>0.45919681200000184</v>
      </c>
      <c r="T126" s="2">
        <f t="array" ref="T126">IF(A127=A126,(M127-M126)/(B127-B126),"")</f>
        <v>0.17353215999999919</v>
      </c>
      <c r="U126" s="2">
        <f t="array" ref="U126">IF(A127=A126,(I127-I126)/(B127-B126),"")</f>
        <v>0.89965259999999891</v>
      </c>
      <c r="V126" s="2">
        <f t="shared" si="39"/>
        <v>93</v>
      </c>
      <c r="W126" s="2">
        <f t="shared" si="45"/>
        <v>99</v>
      </c>
      <c r="X126" s="2">
        <f t="shared" si="46"/>
        <v>83</v>
      </c>
      <c r="Y126" s="2" t="str">
        <f t="shared" si="3"/>
        <v/>
      </c>
      <c r="Z126" s="2" t="str">
        <f t="shared" si="4"/>
        <v/>
      </c>
      <c r="AA126" s="2" t="str">
        <f t="shared" si="5"/>
        <v/>
      </c>
      <c r="AB126" s="2">
        <f t="shared" si="44"/>
        <v>-0.72612043999999976</v>
      </c>
      <c r="AC126" s="2" t="str">
        <f>IF(A126&lt;&gt;A125,LOOKUP(A126:A998,REGIONS!A:A,REGIONS!B:B),"")</f>
        <v>Latin America &amp; Caribbean</v>
      </c>
      <c r="AD126" s="2"/>
    </row>
    <row r="127" spans="1:30" x14ac:dyDescent="0.2">
      <c r="A127" s="3" t="s">
        <v>96</v>
      </c>
      <c r="B127" s="3">
        <v>2020</v>
      </c>
      <c r="C127" s="3">
        <v>17643.060549999998</v>
      </c>
      <c r="D127" s="3">
        <v>64.166000370000006</v>
      </c>
      <c r="E127" s="3">
        <v>95.359763560000005</v>
      </c>
      <c r="F127" s="3">
        <v>3.451463449E-3</v>
      </c>
      <c r="G127" s="3">
        <v>2.6044853890000002</v>
      </c>
      <c r="H127" s="3">
        <v>2.032299589</v>
      </c>
      <c r="I127" s="3">
        <v>87.050744949999995</v>
      </c>
      <c r="J127" s="3">
        <v>9.6318110219999996E-3</v>
      </c>
      <c r="K127" s="3">
        <v>7.2681954900000001</v>
      </c>
      <c r="L127" s="3">
        <v>5.6714277470000001</v>
      </c>
      <c r="M127" s="3">
        <v>100</v>
      </c>
      <c r="N127" s="3">
        <v>0</v>
      </c>
      <c r="O127" s="3">
        <v>0</v>
      </c>
      <c r="P127" s="3">
        <v>0</v>
      </c>
      <c r="Q127" s="2" t="str">
        <v/>
      </c>
      <c r="R127" s="2"/>
      <c r="S127" s="2" t="str">
        <f t="array" ref="S127">IF(A128=A127,(E128-E127)/(B128-B127),"")</f>
        <v/>
      </c>
      <c r="T127" s="2" t="str">
        <f t="array" ref="T127">IF(A128=A127,(M128-M127)/(B128-B127),"")</f>
        <v/>
      </c>
      <c r="U127" s="2" t="str">
        <f t="array" ref="U127">IF(A128=A127,(I128-I127)/(B128-B127),"")</f>
        <v/>
      </c>
      <c r="V127" s="2">
        <f t="shared" si="39"/>
        <v>95</v>
      </c>
      <c r="W127" s="2">
        <f t="shared" si="45"/>
        <v>100</v>
      </c>
      <c r="X127" s="2">
        <f t="shared" si="46"/>
        <v>87</v>
      </c>
      <c r="Y127" s="2" t="str">
        <f t="shared" si="3"/>
        <v/>
      </c>
      <c r="Z127" s="2" t="str">
        <f t="shared" si="4"/>
        <v/>
      </c>
      <c r="AA127" s="2" t="str">
        <f t="shared" si="5"/>
        <v/>
      </c>
      <c r="AB127" s="2">
        <f t="shared" si="44"/>
        <v>0</v>
      </c>
      <c r="AC127" s="2" t="str">
        <f>IF(A127&lt;&gt;A126,LOOKUP(A127:A998,REGIONS!A:A,REGIONS!B:B),"")</f>
        <v/>
      </c>
      <c r="AD127" s="2"/>
    </row>
    <row r="128" spans="1:30" x14ac:dyDescent="0.2">
      <c r="A128" s="3" t="s">
        <v>97</v>
      </c>
      <c r="B128" s="3">
        <v>2015</v>
      </c>
      <c r="C128" s="3">
        <v>92442.546879999994</v>
      </c>
      <c r="D128" s="3">
        <v>42.784999849999998</v>
      </c>
      <c r="E128" s="3">
        <v>99.106717540000005</v>
      </c>
      <c r="F128" s="3">
        <v>0.28637254010000002</v>
      </c>
      <c r="G128" s="3">
        <v>0.59343982930000005</v>
      </c>
      <c r="H128" s="3">
        <v>1.347009398E-2</v>
      </c>
      <c r="I128" s="3">
        <v>98.801877919999995</v>
      </c>
      <c r="J128" s="3">
        <v>0.41034629639999998</v>
      </c>
      <c r="K128" s="3">
        <v>0.76423283809999998</v>
      </c>
      <c r="L128" s="3">
        <v>2.3542941179999999E-2</v>
      </c>
      <c r="M128" s="3">
        <v>99.514369729999999</v>
      </c>
      <c r="N128" s="3">
        <v>0.12058643080000001</v>
      </c>
      <c r="O128" s="3">
        <v>0.36504384220000002</v>
      </c>
      <c r="P128" s="3">
        <v>0</v>
      </c>
      <c r="Q128" s="2">
        <v>5</v>
      </c>
      <c r="R128" s="2"/>
      <c r="S128" s="2">
        <f t="array" ref="S128">IF(A129=A128,(E129-E128)/(B129-B128),"")</f>
        <v>6.669168399999989E-2</v>
      </c>
      <c r="T128" s="2">
        <f t="array" ref="T128">IF(A129=A128,(M129-M128)/(B129-B128),"")</f>
        <v>1.3872273999999152E-2</v>
      </c>
      <c r="U128" s="2">
        <f t="array" ref="U128">IF(A129=A128,(I129-I128)/(B129-B128),"")</f>
        <v>0.1061914459999997</v>
      </c>
      <c r="V128" s="2">
        <f t="shared" si="39"/>
        <v>99</v>
      </c>
      <c r="W128" s="2">
        <f t="shared" si="45"/>
        <v>100</v>
      </c>
      <c r="X128" s="2">
        <f t="shared" si="46"/>
        <v>99</v>
      </c>
      <c r="Y128" s="2" t="str">
        <f t="shared" si="3"/>
        <v/>
      </c>
      <c r="Z128" s="2" t="str">
        <f t="shared" si="4"/>
        <v>Full access</v>
      </c>
      <c r="AA128" s="2" t="str">
        <f t="shared" si="5"/>
        <v/>
      </c>
      <c r="AB128" s="2">
        <f t="shared" si="44"/>
        <v>-9.2319172000000546E-2</v>
      </c>
      <c r="AC128" s="2" t="str">
        <f>IF(A128&lt;&gt;A127,LOOKUP(A128:A998,REGIONS!A:A,REGIONS!B:B),"")</f>
        <v>Middle East &amp; North Africa</v>
      </c>
      <c r="AD128" s="2"/>
    </row>
    <row r="129" spans="1:30" x14ac:dyDescent="0.2">
      <c r="A129" s="3" t="s">
        <v>97</v>
      </c>
      <c r="B129" s="3">
        <v>2020</v>
      </c>
      <c r="C129" s="3">
        <v>102334.4063</v>
      </c>
      <c r="D129" s="3">
        <v>42.783000950000002</v>
      </c>
      <c r="E129" s="3">
        <v>99.440175960000005</v>
      </c>
      <c r="F129" s="3">
        <v>0.23760910860000001</v>
      </c>
      <c r="G129" s="3">
        <v>0.3222149265</v>
      </c>
      <c r="H129" s="3">
        <v>0</v>
      </c>
      <c r="I129" s="3">
        <v>99.332835149999994</v>
      </c>
      <c r="J129" s="3">
        <v>0.33594182239999998</v>
      </c>
      <c r="K129" s="3">
        <v>0.33122303190000002</v>
      </c>
      <c r="L129" s="3">
        <v>0</v>
      </c>
      <c r="M129" s="3">
        <v>99.583731099999994</v>
      </c>
      <c r="N129" s="3">
        <v>0.10610120670000001</v>
      </c>
      <c r="O129" s="3">
        <v>0.31016769430000002</v>
      </c>
      <c r="P129" s="3">
        <v>0</v>
      </c>
      <c r="Q129" s="2" t="str">
        <v/>
      </c>
      <c r="R129" s="2"/>
      <c r="S129" s="2" t="str">
        <f t="array" ref="S129">IF(A130=A129,(E130-E129)/(B130-B129),"")</f>
        <v/>
      </c>
      <c r="T129" s="2" t="str">
        <f t="array" ref="T129">IF(A130=A129,(M130-M129)/(B130-B129),"")</f>
        <v/>
      </c>
      <c r="U129" s="2" t="str">
        <f t="array" ref="U129">IF(A130=A129,(I130-I129)/(B130-B129),"")</f>
        <v/>
      </c>
      <c r="V129" s="2">
        <f t="shared" si="39"/>
        <v>99</v>
      </c>
      <c r="W129" s="2">
        <f t="shared" si="45"/>
        <v>100</v>
      </c>
      <c r="X129" s="2">
        <f t="shared" si="46"/>
        <v>99</v>
      </c>
      <c r="Y129" s="2" t="str">
        <f t="shared" si="3"/>
        <v/>
      </c>
      <c r="Z129" s="2" t="str">
        <f t="shared" si="4"/>
        <v/>
      </c>
      <c r="AA129" s="2" t="str">
        <f t="shared" si="5"/>
        <v/>
      </c>
      <c r="AB129" s="2">
        <f t="shared" si="44"/>
        <v>0</v>
      </c>
      <c r="AC129" s="2" t="str">
        <f>IF(A129&lt;&gt;A128,LOOKUP(A129:A998,REGIONS!A:A,REGIONS!B:B),"")</f>
        <v/>
      </c>
      <c r="AD129" s="2"/>
    </row>
    <row r="130" spans="1:30" x14ac:dyDescent="0.2">
      <c r="A130" s="3" t="s">
        <v>98</v>
      </c>
      <c r="B130" s="3">
        <v>2015</v>
      </c>
      <c r="C130" s="3">
        <v>6325.1210940000001</v>
      </c>
      <c r="D130" s="3">
        <v>69.699996949999999</v>
      </c>
      <c r="E130" s="3">
        <v>95.562137739999997</v>
      </c>
      <c r="F130" s="3">
        <v>0.58047977699999997</v>
      </c>
      <c r="G130" s="3">
        <v>1.1619505450000001</v>
      </c>
      <c r="H130" s="3">
        <v>2.6954319419999999</v>
      </c>
      <c r="I130" s="3">
        <v>87.961214319999996</v>
      </c>
      <c r="J130" s="3">
        <v>1.734743718</v>
      </c>
      <c r="K130" s="3">
        <v>2.4810339560000001</v>
      </c>
      <c r="L130" s="3">
        <v>7.8230080050000002</v>
      </c>
      <c r="M130" s="3">
        <v>98.866417850000005</v>
      </c>
      <c r="N130" s="3">
        <v>7.8697977569999994E-2</v>
      </c>
      <c r="O130" s="3">
        <v>0.58851288960000003</v>
      </c>
      <c r="P130" s="3">
        <v>0.4663712861</v>
      </c>
      <c r="Q130" s="2">
        <v>5</v>
      </c>
      <c r="R130" s="2"/>
      <c r="S130" s="2">
        <f t="array" ref="S130">IF(A131=A130,(E131-E130)/(B131-B130),"")</f>
        <v>0.47688753399999939</v>
      </c>
      <c r="T130" s="2">
        <f t="array" ref="T130">IF(A131=A130,(M131-M130)/(B131-B130),"")</f>
        <v>0.14089043199999765</v>
      </c>
      <c r="U130" s="2">
        <f t="array" ref="U130">IF(A131=A130,(I131-I130)/(B131-B130),"")</f>
        <v>1.0986361520000003</v>
      </c>
      <c r="V130" s="2">
        <f t="shared" si="39"/>
        <v>96</v>
      </c>
      <c r="W130" s="2">
        <f t="shared" si="45"/>
        <v>99</v>
      </c>
      <c r="X130" s="2">
        <f t="shared" si="46"/>
        <v>88</v>
      </c>
      <c r="Y130" s="2" t="str">
        <f t="shared" si="3"/>
        <v/>
      </c>
      <c r="Z130" s="2" t="str">
        <f t="shared" si="4"/>
        <v/>
      </c>
      <c r="AA130" s="2" t="str">
        <f t="shared" si="5"/>
        <v/>
      </c>
      <c r="AB130" s="2">
        <f t="shared" si="44"/>
        <v>-0.95774572000000269</v>
      </c>
      <c r="AC130" s="2" t="str">
        <f>IF(A130&lt;&gt;A129,LOOKUP(A130:A998,REGIONS!A:A,REGIONS!B:B),"")</f>
        <v>Latin America &amp; Caribbean</v>
      </c>
      <c r="AD130" s="2"/>
    </row>
    <row r="131" spans="1:30" x14ac:dyDescent="0.2">
      <c r="A131" s="3" t="s">
        <v>98</v>
      </c>
      <c r="B131" s="3">
        <v>2020</v>
      </c>
      <c r="C131" s="3">
        <v>6486.201172</v>
      </c>
      <c r="D131" s="3">
        <v>73.444000239999994</v>
      </c>
      <c r="E131" s="3">
        <v>97.946575409999994</v>
      </c>
      <c r="F131" s="3">
        <v>0.20726323190000001</v>
      </c>
      <c r="G131" s="3">
        <v>0.31517399689999998</v>
      </c>
      <c r="H131" s="3">
        <v>1.530987366</v>
      </c>
      <c r="I131" s="3">
        <v>93.454395079999998</v>
      </c>
      <c r="J131" s="3">
        <v>0.78047620490000003</v>
      </c>
      <c r="K131" s="3">
        <v>0</v>
      </c>
      <c r="L131" s="3">
        <v>5.7651287120000001</v>
      </c>
      <c r="M131" s="3">
        <v>99.570870009999993</v>
      </c>
      <c r="N131" s="3">
        <v>0</v>
      </c>
      <c r="O131" s="3">
        <v>0.42912999439999999</v>
      </c>
      <c r="P131" s="3">
        <v>0</v>
      </c>
      <c r="Q131" s="2" t="str">
        <v/>
      </c>
      <c r="R131" s="2"/>
      <c r="S131" s="2" t="str">
        <f t="array" ref="S131">IF(A132=A131,(E132-E131)/(B132-B131),"")</f>
        <v/>
      </c>
      <c r="T131" s="2" t="str">
        <f t="array" ref="T131">IF(A132=A131,(M132-M131)/(B132-B131),"")</f>
        <v/>
      </c>
      <c r="U131" s="2" t="str">
        <f t="array" ref="U131">IF(A132=A131,(I132-I131)/(B132-B131),"")</f>
        <v/>
      </c>
      <c r="V131" s="2">
        <f t="shared" si="39"/>
        <v>98</v>
      </c>
      <c r="W131" s="2">
        <f t="shared" si="45"/>
        <v>100</v>
      </c>
      <c r="X131" s="2">
        <f t="shared" si="46"/>
        <v>93</v>
      </c>
      <c r="Y131" s="2" t="str">
        <f t="shared" si="3"/>
        <v/>
      </c>
      <c r="Z131" s="2" t="str">
        <f t="shared" si="4"/>
        <v/>
      </c>
      <c r="AA131" s="2" t="str">
        <f t="shared" si="5"/>
        <v/>
      </c>
      <c r="AB131" s="2">
        <f t="shared" si="44"/>
        <v>0</v>
      </c>
      <c r="AC131" s="2" t="str">
        <f>IF(A131&lt;&gt;A130,LOOKUP(A131:A998,REGIONS!A:A,REGIONS!B:B),"")</f>
        <v/>
      </c>
      <c r="AD131" s="2"/>
    </row>
    <row r="132" spans="1:30" x14ac:dyDescent="0.2">
      <c r="A132" s="3" t="s">
        <v>99</v>
      </c>
      <c r="B132" s="3">
        <v>2015</v>
      </c>
      <c r="C132" s="3">
        <v>1168.5749510000001</v>
      </c>
      <c r="D132" s="3">
        <v>70.616004939999996</v>
      </c>
      <c r="E132" s="3">
        <v>64.178601650000004</v>
      </c>
      <c r="F132" s="3">
        <v>2.9349338359999999</v>
      </c>
      <c r="G132" s="3">
        <v>26.328798880000001</v>
      </c>
      <c r="H132" s="3">
        <v>6.5576656309999999</v>
      </c>
      <c r="I132" s="3">
        <v>30.775369319999999</v>
      </c>
      <c r="J132" s="3">
        <v>1.353579774</v>
      </c>
      <c r="K132" s="3">
        <v>46.286056360000003</v>
      </c>
      <c r="L132" s="3">
        <v>21.584994550000001</v>
      </c>
      <c r="M132" s="3">
        <v>78.07800598</v>
      </c>
      <c r="N132" s="3">
        <v>3.5929503829999998</v>
      </c>
      <c r="O132" s="3">
        <v>18.02439455</v>
      </c>
      <c r="P132" s="3">
        <v>0.30464909089999997</v>
      </c>
      <c r="Q132" s="2">
        <v>2</v>
      </c>
      <c r="R132" s="2"/>
      <c r="S132" s="2">
        <f t="array" ref="S132">IF(A133=A132,(E133-E132)/(B133-B132),"")</f>
        <v>0.24360720499999644</v>
      </c>
      <c r="T132" s="2">
        <f t="array" ref="T132">IF(A133=A132,(M133-M132)/(B133-B132),"")</f>
        <v>0</v>
      </c>
      <c r="U132" s="2">
        <f t="array" ref="U132">IF(A133=A132,(I133-I132)/(B133-B132),"")</f>
        <v>0</v>
      </c>
      <c r="V132" s="2">
        <f t="shared" si="39"/>
        <v>64</v>
      </c>
      <c r="W132" s="2">
        <f t="shared" si="45"/>
        <v>78</v>
      </c>
      <c r="X132" s="2">
        <f t="shared" si="46"/>
        <v>31</v>
      </c>
      <c r="Y132" s="2" t="str">
        <f t="shared" si="3"/>
        <v/>
      </c>
      <c r="Z132" s="2" t="str">
        <f t="shared" si="4"/>
        <v/>
      </c>
      <c r="AA132" s="2" t="str">
        <f t="shared" si="5"/>
        <v/>
      </c>
      <c r="AB132" s="2">
        <f t="shared" si="44"/>
        <v>0</v>
      </c>
      <c r="AC132" s="2" t="str">
        <f>IF(A132&lt;&gt;A131,LOOKUP(A132:A998,REGIONS!A:A,REGIONS!B:B),"")</f>
        <v>Sub-Saharan Africa</v>
      </c>
      <c r="AD132" s="2"/>
    </row>
    <row r="133" spans="1:30" x14ac:dyDescent="0.2">
      <c r="A133" s="3" t="s">
        <v>99</v>
      </c>
      <c r="B133" s="3">
        <v>2017</v>
      </c>
      <c r="C133" s="3">
        <v>1262.008057</v>
      </c>
      <c r="D133" s="3">
        <v>71.645996089999997</v>
      </c>
      <c r="E133" s="3">
        <v>64.665816059999997</v>
      </c>
      <c r="F133" s="3">
        <v>2.957999225</v>
      </c>
      <c r="G133" s="3">
        <v>26.037706329999999</v>
      </c>
      <c r="H133" s="3">
        <v>6.3384783860000002</v>
      </c>
      <c r="I133" s="3">
        <v>30.775369319999999</v>
      </c>
      <c r="J133" s="3">
        <v>1.353579774</v>
      </c>
      <c r="K133" s="3">
        <v>46.286056360000003</v>
      </c>
      <c r="L133" s="3">
        <v>21.584994550000001</v>
      </c>
      <c r="M133" s="3">
        <v>78.07800598</v>
      </c>
      <c r="N133" s="3">
        <v>3.5929503829999998</v>
      </c>
      <c r="O133" s="3">
        <v>18.02439455</v>
      </c>
      <c r="P133" s="3">
        <v>0.30464909089999997</v>
      </c>
      <c r="Q133" s="2" t="str">
        <v/>
      </c>
      <c r="R133" s="2"/>
      <c r="S133" s="2" t="str">
        <f t="array" ref="S133">IF(A134=A133,(E134-E133)/(B134-B133),"")</f>
        <v/>
      </c>
      <c r="T133" s="2" t="str">
        <f t="array" ref="T133">IF(A134=A133,(M134-M133)/(B134-B133),"")</f>
        <v/>
      </c>
      <c r="U133" s="2" t="str">
        <f t="array" ref="U133">IF(A134=A133,(I134-I133)/(B134-B133),"")</f>
        <v/>
      </c>
      <c r="V133" s="2">
        <f t="shared" si="39"/>
        <v>65</v>
      </c>
      <c r="W133" s="2">
        <f t="shared" si="45"/>
        <v>78</v>
      </c>
      <c r="X133" s="2">
        <f t="shared" si="46"/>
        <v>31</v>
      </c>
      <c r="Y133" s="2" t="str">
        <f t="shared" si="3"/>
        <v/>
      </c>
      <c r="Z133" s="2" t="str">
        <f t="shared" si="4"/>
        <v/>
      </c>
      <c r="AA133" s="2" t="str">
        <f t="shared" si="5"/>
        <v/>
      </c>
      <c r="AB133" s="2">
        <f t="shared" si="44"/>
        <v>0</v>
      </c>
      <c r="AC133" s="2" t="str">
        <f>IF(A133&lt;&gt;A132,LOOKUP(A133:A998,REGIONS!A:A,REGIONS!B:B),"")</f>
        <v/>
      </c>
      <c r="AD133" s="2"/>
    </row>
    <row r="134" spans="1:30" x14ac:dyDescent="0.2">
      <c r="A134" s="3" t="s">
        <v>100</v>
      </c>
      <c r="B134" s="3">
        <v>2015</v>
      </c>
      <c r="C134" s="3">
        <v>3342.818115</v>
      </c>
      <c r="D134" s="3">
        <v>38.206001280000002</v>
      </c>
      <c r="E134" s="3">
        <v>51.465093529999997</v>
      </c>
      <c r="F134" s="3">
        <v>17.707633340000001</v>
      </c>
      <c r="G134" s="3">
        <v>13.55609825</v>
      </c>
      <c r="H134" s="3">
        <v>17.27117488</v>
      </c>
      <c r="I134" s="3">
        <v>27.801576470000001</v>
      </c>
      <c r="J134" s="3">
        <v>24.49842353</v>
      </c>
      <c r="K134" s="3">
        <v>20.074999999999999</v>
      </c>
      <c r="L134" s="3">
        <v>27.625</v>
      </c>
      <c r="M134" s="3">
        <v>89.738224529999997</v>
      </c>
      <c r="N134" s="3">
        <v>6.7242754739999997</v>
      </c>
      <c r="O134" s="3">
        <v>3.0125000000000002</v>
      </c>
      <c r="P134" s="3">
        <v>0.52500000000000002</v>
      </c>
      <c r="Q134" s="2">
        <v>1</v>
      </c>
      <c r="R134" s="2"/>
      <c r="S134" s="2">
        <f t="array" ref="S134">IF(A135=A134,(E135-E134)/(B135-B134),"")</f>
        <v>0.38462665000000129</v>
      </c>
      <c r="T134" s="2">
        <f t="array" ref="T134">IF(A135=A134,(M135-M134)/(B135-B134),"")</f>
        <v>0</v>
      </c>
      <c r="U134" s="2">
        <f t="array" ref="U134">IF(A135=A134,(I135-I134)/(B135-B134),"")</f>
        <v>0</v>
      </c>
      <c r="V134" s="2">
        <f t="shared" si="39"/>
        <v>51</v>
      </c>
      <c r="W134" s="2">
        <f t="shared" si="45"/>
        <v>90</v>
      </c>
      <c r="X134" s="2">
        <f t="shared" si="46"/>
        <v>28</v>
      </c>
      <c r="Y134" s="2" t="str">
        <f t="shared" si="3"/>
        <v/>
      </c>
      <c r="Z134" s="2" t="str">
        <f t="shared" si="4"/>
        <v/>
      </c>
      <c r="AA134" s="2" t="str">
        <f t="shared" si="5"/>
        <v/>
      </c>
      <c r="AB134" s="2">
        <f t="shared" si="44"/>
        <v>0</v>
      </c>
      <c r="AC134" s="2" t="str">
        <f>IF(A134&lt;&gt;A133,LOOKUP(A134:A998,REGIONS!A:A,REGIONS!B:B),"")</f>
        <v>Sub-Saharan Africa</v>
      </c>
      <c r="AD134" s="2"/>
    </row>
    <row r="135" spans="1:30" x14ac:dyDescent="0.2">
      <c r="A135" s="3" t="s">
        <v>100</v>
      </c>
      <c r="B135" s="3">
        <v>2016</v>
      </c>
      <c r="C135" s="3">
        <v>3376.5581050000001</v>
      </c>
      <c r="D135" s="3">
        <v>38.826999659999998</v>
      </c>
      <c r="E135" s="3">
        <v>51.849720179999998</v>
      </c>
      <c r="F135" s="3">
        <v>17.59725585</v>
      </c>
      <c r="G135" s="3">
        <v>13.45014014</v>
      </c>
      <c r="H135" s="3">
        <v>17.102883840000001</v>
      </c>
      <c r="I135" s="3">
        <v>27.801576470000001</v>
      </c>
      <c r="J135" s="3">
        <v>24.49842353</v>
      </c>
      <c r="K135" s="3">
        <v>20.074999999999999</v>
      </c>
      <c r="L135" s="3">
        <v>27.625</v>
      </c>
      <c r="M135" s="3">
        <v>89.738224529999997</v>
      </c>
      <c r="N135" s="3">
        <v>6.7242754739999997</v>
      </c>
      <c r="O135" s="3">
        <v>3.0125000000000002</v>
      </c>
      <c r="P135" s="3">
        <v>0.52500000000000002</v>
      </c>
      <c r="Q135" s="2" t="str">
        <v/>
      </c>
      <c r="R135" s="2"/>
      <c r="S135" s="2" t="str">
        <f t="array" ref="S135">IF(A136=A135,(E136-E135)/(B136-B135),"")</f>
        <v/>
      </c>
      <c r="T135" s="2" t="str">
        <f t="array" ref="T135">IF(A136=A135,(M136-M135)/(B136-B135),"")</f>
        <v/>
      </c>
      <c r="U135" s="2" t="str">
        <f t="array" ref="U135">IF(A136=A135,(I136-I135)/(B136-B135),"")</f>
        <v/>
      </c>
      <c r="V135" s="2">
        <f t="shared" si="39"/>
        <v>52</v>
      </c>
      <c r="W135" s="2">
        <f t="shared" si="45"/>
        <v>90</v>
      </c>
      <c r="X135" s="2">
        <f t="shared" si="46"/>
        <v>28</v>
      </c>
      <c r="Y135" s="2" t="str">
        <f t="shared" si="3"/>
        <v/>
      </c>
      <c r="Z135" s="2" t="str">
        <f t="shared" si="4"/>
        <v/>
      </c>
      <c r="AA135" s="2" t="str">
        <f t="shared" si="5"/>
        <v/>
      </c>
      <c r="AB135" s="2">
        <f t="shared" si="44"/>
        <v>0</v>
      </c>
      <c r="AC135" s="2" t="str">
        <f>IF(A135&lt;&gt;A134,LOOKUP(A135:A998,REGIONS!A:A,REGIONS!B:B),"")</f>
        <v/>
      </c>
      <c r="AD135" s="2"/>
    </row>
    <row r="136" spans="1:30" x14ac:dyDescent="0.2">
      <c r="A136" s="3" t="s">
        <v>101</v>
      </c>
      <c r="B136" s="3">
        <v>2015</v>
      </c>
      <c r="C136" s="3">
        <v>1315.329956</v>
      </c>
      <c r="D136" s="3">
        <v>68.416000370000006</v>
      </c>
      <c r="E136" s="3">
        <v>99.751307569999994</v>
      </c>
      <c r="F136" s="3">
        <v>0</v>
      </c>
      <c r="G136" s="3">
        <v>0.24869242890000001</v>
      </c>
      <c r="H136" s="3">
        <v>0</v>
      </c>
      <c r="I136" s="3">
        <v>99.244115809999997</v>
      </c>
      <c r="J136" s="3">
        <v>0</v>
      </c>
      <c r="K136" s="3">
        <v>0.75588419029999998</v>
      </c>
      <c r="L136" s="3">
        <v>0</v>
      </c>
      <c r="M136" s="3">
        <v>99.98545421</v>
      </c>
      <c r="N136" s="3">
        <v>0</v>
      </c>
      <c r="O136" s="3">
        <v>1.454579307E-2</v>
      </c>
      <c r="P136" s="3">
        <v>0</v>
      </c>
      <c r="Q136" s="2">
        <v>5</v>
      </c>
      <c r="R136" s="2"/>
      <c r="S136" s="2">
        <f t="array" ref="S136">IF(A137=A136,(E137-E136)/(B137-B136),"")</f>
        <v>-3.2105157999998822E-2</v>
      </c>
      <c r="T136" s="2">
        <f t="array" ref="T136">IF(A137=A136,(M137-M136)/(B137-B136),"")</f>
        <v>0</v>
      </c>
      <c r="U136" s="2" t="s">
        <v>289</v>
      </c>
      <c r="V136" s="2">
        <f t="shared" si="39"/>
        <v>100</v>
      </c>
      <c r="W136" s="2">
        <f t="shared" si="45"/>
        <v>100</v>
      </c>
      <c r="X136" s="2">
        <f t="shared" si="46"/>
        <v>99</v>
      </c>
      <c r="Y136" s="2" t="str">
        <f t="shared" si="3"/>
        <v>Full access</v>
      </c>
      <c r="Z136" s="2" t="str">
        <f t="shared" si="4"/>
        <v>Full access</v>
      </c>
      <c r="AA136" s="2" t="str">
        <f t="shared" si="5"/>
        <v/>
      </c>
      <c r="AB136" s="2" t="s">
        <v>289</v>
      </c>
      <c r="AC136" s="2" t="str">
        <f>IF(A136&lt;&gt;A135,LOOKUP(A136:A998,REGIONS!A:A,REGIONS!B:B),"")</f>
        <v>Europe &amp; Central Asia</v>
      </c>
      <c r="AD136" s="2"/>
    </row>
    <row r="137" spans="1:30" x14ac:dyDescent="0.2">
      <c r="A137" s="3" t="s">
        <v>101</v>
      </c>
      <c r="B137" s="3">
        <v>2020</v>
      </c>
      <c r="C137" s="3">
        <v>1326.5389399999999</v>
      </c>
      <c r="D137" s="3">
        <v>69.229003910000003</v>
      </c>
      <c r="E137" s="3">
        <v>99.59078178</v>
      </c>
      <c r="F137" s="3">
        <v>0</v>
      </c>
      <c r="G137" s="3">
        <v>0.40921822320000001</v>
      </c>
      <c r="H137" s="3">
        <v>0</v>
      </c>
      <c r="I137" s="3" t="s">
        <v>289</v>
      </c>
      <c r="J137" s="3" t="s">
        <v>289</v>
      </c>
      <c r="K137" s="3" t="s">
        <v>289</v>
      </c>
      <c r="L137" s="3" t="s">
        <v>289</v>
      </c>
      <c r="M137" s="3">
        <v>99.98545421</v>
      </c>
      <c r="N137" s="3">
        <v>0</v>
      </c>
      <c r="O137" s="3">
        <v>1.454579307E-2</v>
      </c>
      <c r="P137" s="3">
        <v>0</v>
      </c>
      <c r="Q137" s="2" t="str">
        <v/>
      </c>
      <c r="R137" s="2"/>
      <c r="S137" s="2" t="str">
        <f t="array" ref="S137">IF(A138=A137,(E138-E137)/(B138-B137),"")</f>
        <v/>
      </c>
      <c r="T137" s="2" t="str">
        <f t="array" ref="T137">IF(A138=A137,(M138-M137)/(B138-B137),"")</f>
        <v/>
      </c>
      <c r="U137" s="2" t="str">
        <f t="array" ref="U137">IF(A138=A137,(I138-I137)/(B138-B137),"")</f>
        <v/>
      </c>
      <c r="V137" s="2">
        <f t="shared" si="39"/>
        <v>100</v>
      </c>
      <c r="W137" s="2">
        <f t="shared" si="45"/>
        <v>100</v>
      </c>
      <c r="X137" s="8" t="s">
        <v>289</v>
      </c>
      <c r="Y137" s="2" t="str">
        <f t="shared" si="3"/>
        <v/>
      </c>
      <c r="Z137" s="2" t="str">
        <f t="shared" si="4"/>
        <v/>
      </c>
      <c r="AA137" s="2" t="str">
        <f t="shared" si="5"/>
        <v/>
      </c>
      <c r="AB137" s="2">
        <f t="shared" ref="AB137:AB141" si="47">IF((A138=A137),(T137-U137),)</f>
        <v>0</v>
      </c>
      <c r="AC137" s="2" t="str">
        <f>IF(A137&lt;&gt;A136,LOOKUP(A137:A998,REGIONS!A:A,REGIONS!B:B),"")</f>
        <v/>
      </c>
      <c r="AD137" s="2"/>
    </row>
    <row r="138" spans="1:30" x14ac:dyDescent="0.2">
      <c r="A138" s="3" t="s">
        <v>102</v>
      </c>
      <c r="B138" s="3">
        <v>2015</v>
      </c>
      <c r="C138" s="3">
        <v>1104.0379640000001</v>
      </c>
      <c r="D138" s="3">
        <v>23.299999239999998</v>
      </c>
      <c r="E138" s="3">
        <v>66.703955219999997</v>
      </c>
      <c r="F138" s="3">
        <v>8.7676173330000005</v>
      </c>
      <c r="G138" s="3">
        <v>10.89011026</v>
      </c>
      <c r="H138" s="3">
        <v>13.63831719</v>
      </c>
      <c r="I138" s="3">
        <v>58.124984900000001</v>
      </c>
      <c r="J138" s="3">
        <v>11.182049299999999</v>
      </c>
      <c r="K138" s="3">
        <v>13.43987898</v>
      </c>
      <c r="L138" s="3">
        <v>17.253086830000001</v>
      </c>
      <c r="M138" s="3">
        <v>94.944600129999998</v>
      </c>
      <c r="N138" s="3">
        <v>0.81968032219999998</v>
      </c>
      <c r="O138" s="3">
        <v>2.4966655609999999</v>
      </c>
      <c r="P138" s="3">
        <v>1.7390539899999999</v>
      </c>
      <c r="Q138" s="2">
        <v>5</v>
      </c>
      <c r="R138" s="2"/>
      <c r="S138" s="2">
        <f t="array" ref="S138">IF(A139=A138,(E139-E138)/(B139-B138),"")</f>
        <v>0.80982314599999938</v>
      </c>
      <c r="T138" s="2">
        <f t="array" ref="T138">IF(A139=A138,(M139-M138)/(B139-B138),"")</f>
        <v>0.36103258400000016</v>
      </c>
      <c r="U138" s="2">
        <f t="array" ref="U138">IF(A139=A138,(I139-I138)/(B139-B138),"")</f>
        <v>0.86829276799999922</v>
      </c>
      <c r="V138" s="2">
        <f t="shared" si="39"/>
        <v>67</v>
      </c>
      <c r="W138" s="2">
        <f t="shared" si="45"/>
        <v>95</v>
      </c>
      <c r="X138" s="2">
        <f t="shared" ref="X138:X141" si="48">ROUND(I138:I599,0)</f>
        <v>58</v>
      </c>
      <c r="Y138" s="2" t="str">
        <f t="shared" si="3"/>
        <v/>
      </c>
      <c r="Z138" s="2" t="str">
        <f t="shared" si="4"/>
        <v/>
      </c>
      <c r="AA138" s="2" t="str">
        <f t="shared" si="5"/>
        <v/>
      </c>
      <c r="AB138" s="2">
        <f t="shared" si="47"/>
        <v>-0.50726018399999906</v>
      </c>
      <c r="AC138" s="2" t="str">
        <f>IF(A138&lt;&gt;A137,LOOKUP(A138:A998,REGIONS!A:A,REGIONS!B:B),"")</f>
        <v>Sub-Saharan Africa</v>
      </c>
      <c r="AD138" s="2"/>
    </row>
    <row r="139" spans="1:30" x14ac:dyDescent="0.2">
      <c r="A139" s="3" t="s">
        <v>102</v>
      </c>
      <c r="B139" s="3">
        <v>2020</v>
      </c>
      <c r="C139" s="3">
        <v>1160.1639399999999</v>
      </c>
      <c r="D139" s="3">
        <v>24.17100143</v>
      </c>
      <c r="E139" s="3">
        <v>70.753070949999994</v>
      </c>
      <c r="F139" s="3">
        <v>9.5070671630000003</v>
      </c>
      <c r="G139" s="3">
        <v>9.8355679309999999</v>
      </c>
      <c r="H139" s="3">
        <v>9.9042939590000003</v>
      </c>
      <c r="I139" s="3">
        <v>62.466448739999997</v>
      </c>
      <c r="J139" s="3">
        <v>12.29969513</v>
      </c>
      <c r="K139" s="3">
        <v>12.45046093</v>
      </c>
      <c r="L139" s="3">
        <v>12.78339519</v>
      </c>
      <c r="M139" s="3">
        <v>96.749763049999999</v>
      </c>
      <c r="N139" s="3">
        <v>0.74606447310000001</v>
      </c>
      <c r="O139" s="3">
        <v>1.6321642439999999</v>
      </c>
      <c r="P139" s="3">
        <v>0.8720082294</v>
      </c>
      <c r="Q139" s="2" t="str">
        <v/>
      </c>
      <c r="R139" s="2"/>
      <c r="S139" s="2" t="str">
        <f t="array" ref="S139">IF(A140=A139,(E140-E139)/(B140-B139),"")</f>
        <v/>
      </c>
      <c r="T139" s="2" t="str">
        <f t="array" ref="T139">IF(A140=A139,(M140-M139)/(B140-B139),"")</f>
        <v/>
      </c>
      <c r="U139" s="2" t="str">
        <f t="array" ref="U139">IF(A140=A139,(I140-I139)/(B140-B139),"")</f>
        <v/>
      </c>
      <c r="V139" s="2">
        <f t="shared" si="39"/>
        <v>71</v>
      </c>
      <c r="W139" s="2">
        <f t="shared" si="45"/>
        <v>97</v>
      </c>
      <c r="X139" s="2">
        <f t="shared" si="48"/>
        <v>62</v>
      </c>
      <c r="Y139" s="2" t="str">
        <f t="shared" si="3"/>
        <v/>
      </c>
      <c r="Z139" s="2" t="str">
        <f t="shared" si="4"/>
        <v/>
      </c>
      <c r="AA139" s="2" t="str">
        <f t="shared" si="5"/>
        <v/>
      </c>
      <c r="AB139" s="2">
        <f t="shared" si="47"/>
        <v>0</v>
      </c>
      <c r="AC139" s="2" t="str">
        <f>IF(A139&lt;&gt;A138,LOOKUP(A139:A998,REGIONS!A:A,REGIONS!B:B),"")</f>
        <v/>
      </c>
      <c r="AD139" s="2"/>
    </row>
    <row r="140" spans="1:30" x14ac:dyDescent="0.2">
      <c r="A140" s="3" t="s">
        <v>103</v>
      </c>
      <c r="B140" s="3">
        <v>2015</v>
      </c>
      <c r="C140" s="3">
        <v>100835.4531</v>
      </c>
      <c r="D140" s="3">
        <v>19.428001399999999</v>
      </c>
      <c r="E140" s="3">
        <v>42.070067199999997</v>
      </c>
      <c r="F140" s="3">
        <v>21.738790269999999</v>
      </c>
      <c r="G140" s="3">
        <v>24.477856150000001</v>
      </c>
      <c r="H140" s="3">
        <v>11.71328639</v>
      </c>
      <c r="I140" s="3">
        <v>32.451767429999997</v>
      </c>
      <c r="J140" s="3">
        <v>23.598552099999999</v>
      </c>
      <c r="K140" s="3">
        <v>29.78155581</v>
      </c>
      <c r="L140" s="3">
        <v>14.168124669999999</v>
      </c>
      <c r="M140" s="3">
        <v>81.959176540000001</v>
      </c>
      <c r="N140" s="3">
        <v>14.02596733</v>
      </c>
      <c r="O140" s="3">
        <v>2.4822996910000001</v>
      </c>
      <c r="P140" s="3">
        <v>1.5325564389999999</v>
      </c>
      <c r="Q140" s="2">
        <v>5</v>
      </c>
      <c r="R140" s="2"/>
      <c r="S140" s="2">
        <f t="array" ref="S140">IF(A141=A140,(E141-E140)/(B141-B140),"")</f>
        <v>1.5091011080000001</v>
      </c>
      <c r="T140" s="2">
        <f t="array" ref="T140">IF(A141=A140,(M141-M140)/(B141-B140),"")</f>
        <v>0.4507303239999999</v>
      </c>
      <c r="U140" s="2">
        <f t="array" ref="U140">IF(A141=A140,(I141-I140)/(B141-B140),"")</f>
        <v>1.5156743520000007</v>
      </c>
      <c r="V140" s="2">
        <f t="shared" si="39"/>
        <v>42</v>
      </c>
      <c r="W140" s="2">
        <f t="shared" si="45"/>
        <v>82</v>
      </c>
      <c r="X140" s="2">
        <f t="shared" si="48"/>
        <v>32</v>
      </c>
      <c r="Y140" s="2" t="str">
        <f t="shared" si="3"/>
        <v/>
      </c>
      <c r="Z140" s="2" t="str">
        <f t="shared" si="4"/>
        <v/>
      </c>
      <c r="AA140" s="2" t="str">
        <f t="shared" si="5"/>
        <v/>
      </c>
      <c r="AB140" s="2">
        <f t="shared" si="47"/>
        <v>-1.0649440280000007</v>
      </c>
      <c r="AC140" s="2" t="str">
        <f>IF(A140&lt;&gt;A139,LOOKUP(A140:A998,REGIONS!A:A,REGIONS!B:B),"")</f>
        <v>Sub-Saharan Africa</v>
      </c>
      <c r="AD140" s="2"/>
    </row>
    <row r="141" spans="1:30" x14ac:dyDescent="0.2">
      <c r="A141" s="3" t="s">
        <v>103</v>
      </c>
      <c r="B141" s="3">
        <v>2020</v>
      </c>
      <c r="C141" s="3">
        <v>114963.58590000001</v>
      </c>
      <c r="D141" s="3">
        <v>21.69499969</v>
      </c>
      <c r="E141" s="3">
        <v>49.615572739999998</v>
      </c>
      <c r="F141" s="3">
        <v>26.740719639999998</v>
      </c>
      <c r="G141" s="3">
        <v>18.635060129999999</v>
      </c>
      <c r="H141" s="3">
        <v>5.0086474860000001</v>
      </c>
      <c r="I141" s="3">
        <v>40.03013919</v>
      </c>
      <c r="J141" s="3">
        <v>30.186683339999998</v>
      </c>
      <c r="K141" s="3">
        <v>23.49561327</v>
      </c>
      <c r="L141" s="3">
        <v>6.2875642029999996</v>
      </c>
      <c r="M141" s="3">
        <v>84.212828160000001</v>
      </c>
      <c r="N141" s="3">
        <v>14.30300858</v>
      </c>
      <c r="O141" s="3">
        <v>1.0915823549999999</v>
      </c>
      <c r="P141" s="3">
        <v>0.39258089600000001</v>
      </c>
      <c r="Q141" s="2" t="str">
        <v/>
      </c>
      <c r="R141" s="2"/>
      <c r="S141" s="2" t="str">
        <f t="array" ref="S141">IF(A142=A141,(E142-E141)/(B142-B141),"")</f>
        <v/>
      </c>
      <c r="T141" s="2" t="str">
        <f t="array" ref="T141">IF(A142=A141,(M142-M141)/(B142-B141),"")</f>
        <v/>
      </c>
      <c r="U141" s="2" t="str">
        <f t="array" ref="U141">IF(A142=A141,(I142-I141)/(B142-B141),"")</f>
        <v/>
      </c>
      <c r="V141" s="2">
        <f t="shared" si="39"/>
        <v>50</v>
      </c>
      <c r="W141" s="2">
        <f t="shared" si="45"/>
        <v>84</v>
      </c>
      <c r="X141" s="2">
        <f t="shared" si="48"/>
        <v>40</v>
      </c>
      <c r="Y141" s="2" t="str">
        <f t="shared" si="3"/>
        <v/>
      </c>
      <c r="Z141" s="2" t="str">
        <f t="shared" si="4"/>
        <v/>
      </c>
      <c r="AA141" s="2" t="str">
        <f t="shared" si="5"/>
        <v/>
      </c>
      <c r="AB141" s="2">
        <f t="shared" si="47"/>
        <v>0</v>
      </c>
      <c r="AC141" s="2" t="str">
        <f>IF(A141&lt;&gt;A140,LOOKUP(A141:A998,REGIONS!A:A,REGIONS!B:B),"")</f>
        <v/>
      </c>
      <c r="AD141" s="2"/>
    </row>
    <row r="142" spans="1:30" x14ac:dyDescent="0.2">
      <c r="A142" s="3" t="s">
        <v>104</v>
      </c>
      <c r="B142" s="3">
        <v>2015</v>
      </c>
      <c r="C142" s="3">
        <v>48.055000309999997</v>
      </c>
      <c r="D142" s="3">
        <v>41.63799667</v>
      </c>
      <c r="E142" s="3">
        <v>100</v>
      </c>
      <c r="F142" s="3">
        <v>0</v>
      </c>
      <c r="G142" s="3">
        <v>0</v>
      </c>
      <c r="H142" s="3">
        <v>0</v>
      </c>
      <c r="I142" s="3" t="s">
        <v>289</v>
      </c>
      <c r="J142" s="3" t="s">
        <v>289</v>
      </c>
      <c r="K142" s="3" t="s">
        <v>289</v>
      </c>
      <c r="L142" s="3" t="s">
        <v>289</v>
      </c>
      <c r="M142" s="3" t="s">
        <v>289</v>
      </c>
      <c r="N142" s="3" t="s">
        <v>289</v>
      </c>
      <c r="O142" s="3" t="s">
        <v>289</v>
      </c>
      <c r="P142" s="3" t="s">
        <v>289</v>
      </c>
      <c r="Q142" s="2">
        <v>5</v>
      </c>
      <c r="R142" s="2"/>
      <c r="S142" s="2">
        <f t="array" ref="S142">IF(A143=A142,(E143-E142)/(B143-B142),"")</f>
        <v>0</v>
      </c>
      <c r="T142" s="2" t="s">
        <v>289</v>
      </c>
      <c r="U142" s="2" t="s">
        <v>289</v>
      </c>
      <c r="V142" s="2">
        <f t="shared" si="39"/>
        <v>100</v>
      </c>
      <c r="W142" s="8" t="s">
        <v>289</v>
      </c>
      <c r="X142" s="8" t="s">
        <v>289</v>
      </c>
      <c r="Y142" s="2" t="str">
        <f t="shared" si="3"/>
        <v>Full access</v>
      </c>
      <c r="Z142" s="2" t="str">
        <f t="shared" si="4"/>
        <v/>
      </c>
      <c r="AA142" s="2" t="str">
        <f t="shared" si="5"/>
        <v/>
      </c>
      <c r="AB142" s="2" t="s">
        <v>289</v>
      </c>
      <c r="AC142" s="2" t="str">
        <f>IF(A142&lt;&gt;A141,LOOKUP(A142:A998,REGIONS!A:A,REGIONS!B:B),"")</f>
        <v>Europe &amp; Central Asia</v>
      </c>
      <c r="AD142" s="2"/>
    </row>
    <row r="143" spans="1:30" x14ac:dyDescent="0.2">
      <c r="A143" s="3" t="s">
        <v>104</v>
      </c>
      <c r="B143" s="3">
        <v>2020</v>
      </c>
      <c r="C143" s="3">
        <v>48.865001679999999</v>
      </c>
      <c r="D143" s="3">
        <v>42.397998809999997</v>
      </c>
      <c r="E143" s="3">
        <v>100</v>
      </c>
      <c r="F143" s="3">
        <v>0</v>
      </c>
      <c r="G143" s="3">
        <v>0</v>
      </c>
      <c r="H143" s="3">
        <v>0</v>
      </c>
      <c r="I143" s="3" t="s">
        <v>289</v>
      </c>
      <c r="J143" s="3" t="s">
        <v>289</v>
      </c>
      <c r="K143" s="3" t="s">
        <v>289</v>
      </c>
      <c r="L143" s="3" t="s">
        <v>289</v>
      </c>
      <c r="M143" s="3" t="s">
        <v>289</v>
      </c>
      <c r="N143" s="3" t="s">
        <v>289</v>
      </c>
      <c r="O143" s="3" t="s">
        <v>289</v>
      </c>
      <c r="P143" s="3" t="s">
        <v>289</v>
      </c>
      <c r="Q143" s="2" t="str">
        <v/>
      </c>
      <c r="R143" s="2"/>
      <c r="S143" s="2" t="str">
        <f t="array" ref="S143">IF(A144=A143,(E144-E143)/(B144-B143),"")</f>
        <v/>
      </c>
      <c r="T143" s="2" t="str">
        <f t="array" ref="T143">IF(A144=A143,(M144-M143)/(B144-B143),"")</f>
        <v/>
      </c>
      <c r="U143" s="2" t="str">
        <f t="array" ref="U143">IF(A144=A143,(I144-I143)/(B144-B143),"")</f>
        <v/>
      </c>
      <c r="V143" s="2">
        <f t="shared" si="39"/>
        <v>100</v>
      </c>
      <c r="W143" s="8" t="s">
        <v>289</v>
      </c>
      <c r="X143" s="8" t="s">
        <v>289</v>
      </c>
      <c r="Y143" s="2" t="str">
        <f t="shared" si="3"/>
        <v/>
      </c>
      <c r="Z143" s="2" t="str">
        <f t="shared" si="4"/>
        <v/>
      </c>
      <c r="AA143" s="2" t="str">
        <f t="shared" si="5"/>
        <v/>
      </c>
      <c r="AB143" s="2">
        <f t="shared" ref="AB143:AB151" si="49">IF((A144=A143),(T143-U143),)</f>
        <v>0</v>
      </c>
      <c r="AC143" s="2" t="str">
        <f>IF(A143&lt;&gt;A142,LOOKUP(A143:A998,REGIONS!A:A,REGIONS!B:B),"")</f>
        <v/>
      </c>
      <c r="AD143" s="2"/>
    </row>
    <row r="144" spans="1:30" x14ac:dyDescent="0.2">
      <c r="A144" s="3" t="s">
        <v>105</v>
      </c>
      <c r="B144" s="3">
        <v>2015</v>
      </c>
      <c r="C144" s="3">
        <v>2.8359999660000001</v>
      </c>
      <c r="D144" s="3">
        <v>76.268005369999997</v>
      </c>
      <c r="E144" s="3">
        <v>94.820006660000004</v>
      </c>
      <c r="F144" s="3">
        <v>0</v>
      </c>
      <c r="G144" s="3">
        <v>5.1799933429999996</v>
      </c>
      <c r="H144" s="3">
        <v>0</v>
      </c>
      <c r="I144" s="3">
        <v>78.172942820000003</v>
      </c>
      <c r="J144" s="3">
        <v>0</v>
      </c>
      <c r="K144" s="3">
        <v>21.827057180000001</v>
      </c>
      <c r="L144" s="3">
        <v>0</v>
      </c>
      <c r="M144" s="3">
        <v>100</v>
      </c>
      <c r="N144" s="3">
        <v>0</v>
      </c>
      <c r="O144" s="3">
        <v>0</v>
      </c>
      <c r="P144" s="3">
        <v>0</v>
      </c>
      <c r="Q144" s="2">
        <v>5</v>
      </c>
      <c r="R144" s="2"/>
      <c r="S144" s="2">
        <f t="array" ref="S144">IF(A145=A144,(E145-E144)/(B145-B144),"")</f>
        <v>9.7784147999999502E-2</v>
      </c>
      <c r="T144" s="2">
        <f t="array" ref="T144">IF(A145=A144,(M145-M144)/(B145-B144),"")</f>
        <v>0</v>
      </c>
      <c r="U144" s="2">
        <f t="array" ref="U144">IF(A145=A144,(I145-I144)/(B145-B144),"")</f>
        <v>0</v>
      </c>
      <c r="V144" s="2">
        <f t="shared" si="39"/>
        <v>95</v>
      </c>
      <c r="W144" s="2">
        <f t="shared" ref="W144:W151" si="50">ROUND($M$2:$M$463,0)</f>
        <v>100</v>
      </c>
      <c r="X144" s="2">
        <f t="shared" ref="X144:X151" si="51">ROUND(I144:I605,0)</f>
        <v>78</v>
      </c>
      <c r="Y144" s="2" t="str">
        <f t="shared" si="3"/>
        <v/>
      </c>
      <c r="Z144" s="2" t="str">
        <f t="shared" si="4"/>
        <v>Full access</v>
      </c>
      <c r="AA144" s="2" t="str">
        <f t="shared" si="5"/>
        <v/>
      </c>
      <c r="AB144" s="2">
        <f t="shared" si="49"/>
        <v>0</v>
      </c>
      <c r="AC144" s="2" t="str">
        <f>IF(A144&lt;&gt;A143,LOOKUP(A144:A998,REGIONS!A:A,REGIONS!B:B),"")</f>
        <v>Latin America &amp; Caribbean</v>
      </c>
      <c r="AD144" s="2"/>
    </row>
    <row r="145" spans="1:30" x14ac:dyDescent="0.2">
      <c r="A145" s="3" t="s">
        <v>105</v>
      </c>
      <c r="B145" s="3">
        <v>2020</v>
      </c>
      <c r="C145" s="3">
        <v>3.4830000399999999</v>
      </c>
      <c r="D145" s="3">
        <v>78.507995609999995</v>
      </c>
      <c r="E145" s="3">
        <v>95.308927400000002</v>
      </c>
      <c r="F145" s="3">
        <v>0</v>
      </c>
      <c r="G145" s="3">
        <v>4.6910725959999997</v>
      </c>
      <c r="H145" s="3">
        <v>0</v>
      </c>
      <c r="I145" s="3">
        <v>78.172942820000003</v>
      </c>
      <c r="J145" s="3">
        <v>0</v>
      </c>
      <c r="K145" s="3">
        <v>21.827057180000001</v>
      </c>
      <c r="L145" s="3">
        <v>0</v>
      </c>
      <c r="M145" s="3">
        <v>100</v>
      </c>
      <c r="N145" s="3">
        <v>0</v>
      </c>
      <c r="O145" s="3">
        <v>0</v>
      </c>
      <c r="P145" s="3">
        <v>0</v>
      </c>
      <c r="Q145" s="2" t="str">
        <v/>
      </c>
      <c r="R145" s="2"/>
      <c r="S145" s="2" t="str">
        <f t="array" ref="S145">IF(A146=A145,(E146-E145)/(B146-B145),"")</f>
        <v/>
      </c>
      <c r="T145" s="2" t="str">
        <f t="array" ref="T145">IF(A146=A145,(M146-M145)/(B146-B145),"")</f>
        <v/>
      </c>
      <c r="U145" s="2" t="str">
        <f t="array" ref="U145">IF(A146=A145,(I146-I145)/(B146-B145),"")</f>
        <v/>
      </c>
      <c r="V145" s="2">
        <f t="shared" si="39"/>
        <v>95</v>
      </c>
      <c r="W145" s="2">
        <f t="shared" si="50"/>
        <v>100</v>
      </c>
      <c r="X145" s="2">
        <f t="shared" si="51"/>
        <v>78</v>
      </c>
      <c r="Y145" s="2" t="str">
        <f t="shared" si="3"/>
        <v/>
      </c>
      <c r="Z145" s="2" t="str">
        <f t="shared" si="4"/>
        <v/>
      </c>
      <c r="AA145" s="2" t="str">
        <f t="shared" si="5"/>
        <v/>
      </c>
      <c r="AB145" s="2">
        <f t="shared" si="49"/>
        <v>0</v>
      </c>
      <c r="AC145" s="2" t="str">
        <f>IF(A145&lt;&gt;A144,LOOKUP(A145:A998,REGIONS!A:A,REGIONS!B:B),"")</f>
        <v/>
      </c>
      <c r="AD145" s="2"/>
    </row>
    <row r="146" spans="1:30" x14ac:dyDescent="0.2">
      <c r="A146" s="3" t="s">
        <v>106</v>
      </c>
      <c r="B146" s="3">
        <v>2015</v>
      </c>
      <c r="C146" s="3">
        <v>868.63201900000001</v>
      </c>
      <c r="D146" s="3">
        <v>54.725997919999998</v>
      </c>
      <c r="E146" s="3">
        <v>94.262558670000004</v>
      </c>
      <c r="F146" s="3">
        <v>0</v>
      </c>
      <c r="G146" s="3">
        <v>3.4193659360000002</v>
      </c>
      <c r="H146" s="3">
        <v>2.3180753950000001</v>
      </c>
      <c r="I146" s="3">
        <v>89.378527390000002</v>
      </c>
      <c r="J146" s="3">
        <v>0</v>
      </c>
      <c r="K146" s="3">
        <v>5.8294678109999998</v>
      </c>
      <c r="L146" s="3">
        <v>4.7920047950000004</v>
      </c>
      <c r="M146" s="3">
        <v>98.303044670000006</v>
      </c>
      <c r="N146" s="3">
        <v>0</v>
      </c>
      <c r="O146" s="3">
        <v>1.4255247120000001</v>
      </c>
      <c r="P146" s="3">
        <v>0.27143061419999998</v>
      </c>
      <c r="Q146" s="2">
        <v>5</v>
      </c>
      <c r="R146" s="2"/>
      <c r="S146" s="2">
        <f t="array" ref="S146">IF(A147=A146,(E147-E146)/(B147-B146),"")</f>
        <v>7.7013139999991152E-3</v>
      </c>
      <c r="T146" s="2">
        <f t="array" ref="T146">IF(A147=A146,(M147-M146)/(B147-B146),"")</f>
        <v>-2.1760122000000593E-2</v>
      </c>
      <c r="U146" s="2">
        <f t="array" ref="U146">IF(A147=A146,(I147-I146)/(B147-B146),"")</f>
        <v>-5.8100668000000154E-2</v>
      </c>
      <c r="V146" s="2">
        <f t="shared" si="39"/>
        <v>94</v>
      </c>
      <c r="W146" s="2">
        <f t="shared" si="50"/>
        <v>98</v>
      </c>
      <c r="X146" s="2">
        <f t="shared" si="51"/>
        <v>89</v>
      </c>
      <c r="Y146" s="2" t="str">
        <f t="shared" si="3"/>
        <v/>
      </c>
      <c r="Z146" s="2" t="str">
        <f t="shared" si="4"/>
        <v/>
      </c>
      <c r="AA146" s="2" t="str">
        <f t="shared" si="5"/>
        <v/>
      </c>
      <c r="AB146" s="2">
        <f t="shared" si="49"/>
        <v>3.6340545999999557E-2</v>
      </c>
      <c r="AC146" s="2" t="str">
        <f>IF(A146&lt;&gt;A145,LOOKUP(A146:A998,REGIONS!A:A,REGIONS!B:B),"")</f>
        <v>East Asia &amp; Pacific</v>
      </c>
      <c r="AD146" s="2"/>
    </row>
    <row r="147" spans="1:30" x14ac:dyDescent="0.2">
      <c r="A147" s="3" t="s">
        <v>106</v>
      </c>
      <c r="B147" s="3">
        <v>2020</v>
      </c>
      <c r="C147" s="3">
        <v>896.44396970000003</v>
      </c>
      <c r="D147" s="3">
        <v>57.247005459999997</v>
      </c>
      <c r="E147" s="3">
        <v>94.30106524</v>
      </c>
      <c r="F147" s="3">
        <v>0</v>
      </c>
      <c r="G147" s="3">
        <v>3.3186027660000001</v>
      </c>
      <c r="H147" s="3">
        <v>2.380331999</v>
      </c>
      <c r="I147" s="3">
        <v>89.088024050000001</v>
      </c>
      <c r="J147" s="3">
        <v>0</v>
      </c>
      <c r="K147" s="3">
        <v>5.7598979379999999</v>
      </c>
      <c r="L147" s="3">
        <v>5.1520780119999996</v>
      </c>
      <c r="M147" s="3">
        <v>98.194244060000003</v>
      </c>
      <c r="N147" s="3">
        <v>0</v>
      </c>
      <c r="O147" s="3">
        <v>1.495409344</v>
      </c>
      <c r="P147" s="3">
        <v>0.31034659219999999</v>
      </c>
      <c r="Q147" s="2" t="str">
        <v/>
      </c>
      <c r="R147" s="2"/>
      <c r="S147" s="2" t="str">
        <f t="array" ref="S147">IF(A148=A147,(E148-E147)/(B148-B147),"")</f>
        <v/>
      </c>
      <c r="T147" s="2" t="str">
        <f t="array" ref="T147">IF(A148=A147,(M148-M147)/(B148-B147),"")</f>
        <v/>
      </c>
      <c r="U147" s="2" t="str">
        <f t="array" ref="U147">IF(A148=A147,(I148-I147)/(B148-B147),"")</f>
        <v/>
      </c>
      <c r="V147" s="2">
        <f t="shared" si="39"/>
        <v>94</v>
      </c>
      <c r="W147" s="2">
        <f t="shared" si="50"/>
        <v>98</v>
      </c>
      <c r="X147" s="2">
        <f t="shared" si="51"/>
        <v>89</v>
      </c>
      <c r="Y147" s="2" t="str">
        <f t="shared" si="3"/>
        <v/>
      </c>
      <c r="Z147" s="2" t="str">
        <f t="shared" si="4"/>
        <v/>
      </c>
      <c r="AA147" s="2" t="str">
        <f t="shared" si="5"/>
        <v/>
      </c>
      <c r="AB147" s="2">
        <f t="shared" si="49"/>
        <v>0</v>
      </c>
      <c r="AC147" s="2" t="str">
        <f>IF(A147&lt;&gt;A146,LOOKUP(A147:A998,REGIONS!A:A,REGIONS!B:B),"")</f>
        <v/>
      </c>
      <c r="AD147" s="2"/>
    </row>
    <row r="148" spans="1:30" x14ac:dyDescent="0.2">
      <c r="A148" s="3" t="s">
        <v>107</v>
      </c>
      <c r="B148" s="3">
        <v>2015</v>
      </c>
      <c r="C148" s="3">
        <v>5481.1279299999997</v>
      </c>
      <c r="D148" s="3">
        <v>85.224998470000003</v>
      </c>
      <c r="E148" s="3">
        <v>99.999996659999994</v>
      </c>
      <c r="F148" s="3">
        <v>0</v>
      </c>
      <c r="G148" s="3">
        <v>3.3406530800000001E-6</v>
      </c>
      <c r="H148" s="3">
        <v>0</v>
      </c>
      <c r="I148" s="3">
        <v>100</v>
      </c>
      <c r="J148" s="3">
        <v>0</v>
      </c>
      <c r="K148" s="3">
        <v>0</v>
      </c>
      <c r="L148" s="3">
        <v>0</v>
      </c>
      <c r="M148" s="3">
        <v>100</v>
      </c>
      <c r="N148" s="3">
        <v>0</v>
      </c>
      <c r="O148" s="3">
        <v>0</v>
      </c>
      <c r="P148" s="3">
        <v>0</v>
      </c>
      <c r="Q148" s="2">
        <v>5</v>
      </c>
      <c r="R148" s="2"/>
      <c r="S148" s="2">
        <f t="array" ref="S148">IF(A149=A148,(E149-E148)/(B149-B148),"")</f>
        <v>1.3280000018767169E-6</v>
      </c>
      <c r="T148" s="2">
        <f t="array" ref="T148">IF(A149=A148,(M149-M148)/(B149-B148),"")</f>
        <v>0</v>
      </c>
      <c r="U148" s="2">
        <f t="array" ref="U148">IF(A149=A148,(I149-I148)/(B149-B148),"")</f>
        <v>0</v>
      </c>
      <c r="V148" s="2">
        <f t="shared" si="39"/>
        <v>100</v>
      </c>
      <c r="W148" s="2">
        <f t="shared" si="50"/>
        <v>100</v>
      </c>
      <c r="X148" s="2">
        <f t="shared" si="51"/>
        <v>100</v>
      </c>
      <c r="Y148" s="2" t="str">
        <f t="shared" si="3"/>
        <v>Full access</v>
      </c>
      <c r="Z148" s="2" t="str">
        <f t="shared" si="4"/>
        <v>Full access</v>
      </c>
      <c r="AA148" s="2" t="str">
        <f t="shared" si="5"/>
        <v>Full access</v>
      </c>
      <c r="AB148" s="2">
        <f t="shared" si="49"/>
        <v>0</v>
      </c>
      <c r="AC148" s="2" t="str">
        <f>IF(A148&lt;&gt;A147,LOOKUP(A148:A998,REGIONS!A:A,REGIONS!B:B),"")</f>
        <v>Europe &amp; Central Asia</v>
      </c>
      <c r="AD148" s="2"/>
    </row>
    <row r="149" spans="1:30" x14ac:dyDescent="0.2">
      <c r="A149" s="3" t="s">
        <v>107</v>
      </c>
      <c r="B149" s="3">
        <v>2020</v>
      </c>
      <c r="C149" s="3">
        <v>5540.7177730000003</v>
      </c>
      <c r="D149" s="3">
        <v>85.517005920000003</v>
      </c>
      <c r="E149" s="3">
        <v>100.0000033</v>
      </c>
      <c r="F149" s="3">
        <v>0</v>
      </c>
      <c r="G149" s="3">
        <v>0</v>
      </c>
      <c r="H149" s="3">
        <v>0</v>
      </c>
      <c r="I149" s="3">
        <v>100</v>
      </c>
      <c r="J149" s="3">
        <v>0</v>
      </c>
      <c r="K149" s="3">
        <v>0</v>
      </c>
      <c r="L149" s="3">
        <v>0</v>
      </c>
      <c r="M149" s="3">
        <v>100</v>
      </c>
      <c r="N149" s="3">
        <v>0</v>
      </c>
      <c r="O149" s="3">
        <v>0</v>
      </c>
      <c r="P149" s="3">
        <v>0</v>
      </c>
      <c r="Q149" s="2" t="str">
        <v/>
      </c>
      <c r="R149" s="2"/>
      <c r="S149" s="2" t="str">
        <f t="array" ref="S149">IF(A150=A149,(E150-E149)/(B150-B149),"")</f>
        <v/>
      </c>
      <c r="T149" s="2" t="str">
        <f t="array" ref="T149">IF(A150=A149,(M150-M149)/(B150-B149),"")</f>
        <v/>
      </c>
      <c r="U149" s="2" t="str">
        <f t="array" ref="U149">IF(A150=A149,(I150-I149)/(B150-B149),"")</f>
        <v/>
      </c>
      <c r="V149" s="2">
        <f t="shared" si="39"/>
        <v>100</v>
      </c>
      <c r="W149" s="2">
        <f t="shared" si="50"/>
        <v>100</v>
      </c>
      <c r="X149" s="2">
        <f t="shared" si="51"/>
        <v>100</v>
      </c>
      <c r="Y149" s="2" t="str">
        <f t="shared" si="3"/>
        <v/>
      </c>
      <c r="Z149" s="2" t="str">
        <f t="shared" si="4"/>
        <v/>
      </c>
      <c r="AA149" s="2" t="str">
        <f t="shared" si="5"/>
        <v/>
      </c>
      <c r="AB149" s="2">
        <f t="shared" si="49"/>
        <v>0</v>
      </c>
      <c r="AC149" s="2" t="str">
        <f>IF(A149&lt;&gt;A148,LOOKUP(A149:A998,REGIONS!A:A,REGIONS!B:B),"")</f>
        <v/>
      </c>
      <c r="AD149" s="2"/>
    </row>
    <row r="150" spans="1:30" x14ac:dyDescent="0.2">
      <c r="A150" s="3" t="s">
        <v>108</v>
      </c>
      <c r="B150" s="3">
        <v>2015</v>
      </c>
      <c r="C150" s="3">
        <v>64453.195310000003</v>
      </c>
      <c r="D150" s="3">
        <v>79.65499878</v>
      </c>
      <c r="E150" s="3">
        <v>100</v>
      </c>
      <c r="F150" s="3">
        <v>0</v>
      </c>
      <c r="G150" s="3">
        <v>0</v>
      </c>
      <c r="H150" s="3">
        <v>0</v>
      </c>
      <c r="I150" s="3">
        <v>100</v>
      </c>
      <c r="J150" s="3">
        <v>0</v>
      </c>
      <c r="K150" s="3">
        <v>0</v>
      </c>
      <c r="L150" s="3">
        <v>0</v>
      </c>
      <c r="M150" s="3">
        <v>100</v>
      </c>
      <c r="N150" s="3">
        <v>0</v>
      </c>
      <c r="O150" s="3">
        <v>0</v>
      </c>
      <c r="P150" s="3">
        <v>0</v>
      </c>
      <c r="Q150" s="2">
        <v>5</v>
      </c>
      <c r="R150" s="2"/>
      <c r="S150" s="2">
        <f t="array" ref="S150">IF(A151=A150,(E151-E150)/(B151-B150),"")</f>
        <v>-2.999999992425728E-7</v>
      </c>
      <c r="T150" s="2">
        <f t="array" ref="T150">IF(A151=A150,(M151-M150)/(B151-B150),"")</f>
        <v>0</v>
      </c>
      <c r="U150" s="2">
        <f t="array" ref="U150">IF(A151=A150,(I151-I150)/(B151-B150),"")</f>
        <v>0</v>
      </c>
      <c r="V150" s="2">
        <f t="shared" si="39"/>
        <v>100</v>
      </c>
      <c r="W150" s="2">
        <f t="shared" si="50"/>
        <v>100</v>
      </c>
      <c r="X150" s="2">
        <f t="shared" si="51"/>
        <v>100</v>
      </c>
      <c r="Y150" s="2" t="str">
        <f t="shared" si="3"/>
        <v>Full access</v>
      </c>
      <c r="Z150" s="2" t="str">
        <f t="shared" si="4"/>
        <v>Full access</v>
      </c>
      <c r="AA150" s="2" t="str">
        <f t="shared" si="5"/>
        <v>Full access</v>
      </c>
      <c r="AB150" s="2">
        <f t="shared" si="49"/>
        <v>0</v>
      </c>
      <c r="AC150" s="2" t="str">
        <f>IF(A150&lt;&gt;A149,LOOKUP(A150:A998,REGIONS!A:A,REGIONS!B:B),"")</f>
        <v>Europe &amp; Central Asia</v>
      </c>
      <c r="AD150" s="2"/>
    </row>
    <row r="151" spans="1:30" x14ac:dyDescent="0.2">
      <c r="A151" s="3" t="s">
        <v>108</v>
      </c>
      <c r="B151" s="3">
        <v>2020</v>
      </c>
      <c r="C151" s="3">
        <v>65273.511720000002</v>
      </c>
      <c r="D151" s="3">
        <v>80.974998470000003</v>
      </c>
      <c r="E151" s="3">
        <v>99.999998500000004</v>
      </c>
      <c r="F151" s="3">
        <v>0</v>
      </c>
      <c r="G151" s="3">
        <v>1.49610841E-6</v>
      </c>
      <c r="H151" s="3">
        <v>0</v>
      </c>
      <c r="I151" s="3">
        <v>100</v>
      </c>
      <c r="J151" s="3">
        <v>0</v>
      </c>
      <c r="K151" s="3">
        <v>0</v>
      </c>
      <c r="L151" s="3">
        <v>0</v>
      </c>
      <c r="M151" s="3">
        <v>100</v>
      </c>
      <c r="N151" s="3">
        <v>0</v>
      </c>
      <c r="O151" s="3">
        <v>0</v>
      </c>
      <c r="P151" s="3">
        <v>0</v>
      </c>
      <c r="Q151" s="2" t="str">
        <v/>
      </c>
      <c r="R151" s="2"/>
      <c r="S151" s="2" t="str">
        <f t="array" ref="S151">IF(A152=A151,(E152-E151)/(B152-B151),"")</f>
        <v/>
      </c>
      <c r="T151" s="2" t="str">
        <f t="array" ref="T151">IF(A152=A151,(M152-M151)/(B152-B151),"")</f>
        <v/>
      </c>
      <c r="U151" s="2" t="str">
        <f t="array" ref="U151">IF(A152=A151,(I152-I151)/(B152-B151),"")</f>
        <v/>
      </c>
      <c r="V151" s="2">
        <f t="shared" si="39"/>
        <v>100</v>
      </c>
      <c r="W151" s="2">
        <f t="shared" si="50"/>
        <v>100</v>
      </c>
      <c r="X151" s="2">
        <f t="shared" si="51"/>
        <v>100</v>
      </c>
      <c r="Y151" s="2" t="str">
        <f t="shared" si="3"/>
        <v/>
      </c>
      <c r="Z151" s="2" t="str">
        <f t="shared" si="4"/>
        <v/>
      </c>
      <c r="AA151" s="2" t="str">
        <f t="shared" si="5"/>
        <v/>
      </c>
      <c r="AB151" s="2">
        <f t="shared" si="49"/>
        <v>0</v>
      </c>
      <c r="AC151" s="2" t="str">
        <f>IF(A151&lt;&gt;A150,LOOKUP(A151:A998,REGIONS!A:A,REGIONS!B:B),"")</f>
        <v/>
      </c>
      <c r="AD151" s="2"/>
    </row>
    <row r="152" spans="1:30" x14ac:dyDescent="0.2">
      <c r="A152" s="3" t="s">
        <v>109</v>
      </c>
      <c r="B152" s="3">
        <v>2015</v>
      </c>
      <c r="C152" s="3">
        <v>261.00799560000002</v>
      </c>
      <c r="D152" s="3">
        <v>84.482002260000002</v>
      </c>
      <c r="E152" s="3">
        <v>93.562056569999996</v>
      </c>
      <c r="F152" s="3">
        <v>0</v>
      </c>
      <c r="G152" s="3">
        <v>6.4379434250000003</v>
      </c>
      <c r="H152" s="3">
        <v>0</v>
      </c>
      <c r="I152" s="3" t="s">
        <v>289</v>
      </c>
      <c r="J152" s="3" t="s">
        <v>289</v>
      </c>
      <c r="K152" s="3" t="s">
        <v>289</v>
      </c>
      <c r="L152" s="3" t="s">
        <v>289</v>
      </c>
      <c r="M152" s="3" t="s">
        <v>289</v>
      </c>
      <c r="N152" s="3" t="s">
        <v>289</v>
      </c>
      <c r="O152" s="3" t="s">
        <v>289</v>
      </c>
      <c r="P152" s="3" t="s">
        <v>289</v>
      </c>
      <c r="Q152" s="2">
        <v>5</v>
      </c>
      <c r="R152" s="2"/>
      <c r="S152" s="2">
        <f t="array" ref="S152">IF(A153=A152,(E153-E152)/(B153-B152),"")</f>
        <v>4.4031956000000608E-2</v>
      </c>
      <c r="T152" s="2" t="s">
        <v>289</v>
      </c>
      <c r="U152" s="2" t="s">
        <v>289</v>
      </c>
      <c r="V152" s="2">
        <f t="shared" si="39"/>
        <v>94</v>
      </c>
      <c r="W152" s="8" t="s">
        <v>289</v>
      </c>
      <c r="X152" s="8" t="s">
        <v>289</v>
      </c>
      <c r="Y152" s="2" t="str">
        <f t="shared" si="3"/>
        <v/>
      </c>
      <c r="Z152" s="2" t="str">
        <f t="shared" si="4"/>
        <v/>
      </c>
      <c r="AA152" s="2" t="str">
        <f t="shared" si="5"/>
        <v/>
      </c>
      <c r="AB152" s="2" t="s">
        <v>289</v>
      </c>
      <c r="AC152" s="2" t="str">
        <f>IF(A152&lt;&gt;A151,LOOKUP(A152:A998,REGIONS!A:A,REGIONS!B:B),"")</f>
        <v>Latin America &amp; Caribbean</v>
      </c>
      <c r="AD152" s="2"/>
    </row>
    <row r="153" spans="1:30" x14ac:dyDescent="0.2">
      <c r="A153" s="3" t="s">
        <v>109</v>
      </c>
      <c r="B153" s="3">
        <v>2020</v>
      </c>
      <c r="C153" s="3">
        <v>298.68200680000001</v>
      </c>
      <c r="D153" s="3">
        <v>85.819999690000003</v>
      </c>
      <c r="E153" s="3">
        <v>93.782216349999999</v>
      </c>
      <c r="F153" s="3">
        <v>0</v>
      </c>
      <c r="G153" s="3">
        <v>6.2177836519999996</v>
      </c>
      <c r="H153" s="3">
        <v>0</v>
      </c>
      <c r="I153" s="3" t="s">
        <v>289</v>
      </c>
      <c r="J153" s="3" t="s">
        <v>289</v>
      </c>
      <c r="K153" s="3" t="s">
        <v>289</v>
      </c>
      <c r="L153" s="3" t="s">
        <v>289</v>
      </c>
      <c r="M153" s="3" t="s">
        <v>289</v>
      </c>
      <c r="N153" s="3" t="s">
        <v>289</v>
      </c>
      <c r="O153" s="3" t="s">
        <v>289</v>
      </c>
      <c r="P153" s="3" t="s">
        <v>289</v>
      </c>
      <c r="Q153" s="2" t="str">
        <v/>
      </c>
      <c r="R153" s="2"/>
      <c r="S153" s="2" t="str">
        <f t="array" ref="S153">IF(A154=A153,(E154-E153)/(B154-B153),"")</f>
        <v/>
      </c>
      <c r="T153" s="2" t="str">
        <f t="array" ref="T153">IF(A154=A153,(M154-M153)/(B154-B153),"")</f>
        <v/>
      </c>
      <c r="U153" s="2" t="str">
        <f t="array" ref="U153">IF(A154=A153,(I154-I153)/(B154-B153),"")</f>
        <v/>
      </c>
      <c r="V153" s="2">
        <f t="shared" si="39"/>
        <v>94</v>
      </c>
      <c r="W153" s="8" t="s">
        <v>289</v>
      </c>
      <c r="X153" s="8" t="s">
        <v>289</v>
      </c>
      <c r="Y153" s="2" t="str">
        <f t="shared" si="3"/>
        <v/>
      </c>
      <c r="Z153" s="2" t="str">
        <f t="shared" si="4"/>
        <v/>
      </c>
      <c r="AA153" s="2" t="str">
        <f t="shared" si="5"/>
        <v/>
      </c>
      <c r="AB153" s="2">
        <f>IF((A154=A153),(T153-U153),)</f>
        <v>0</v>
      </c>
      <c r="AC153" s="2" t="str">
        <f>IF(A153&lt;&gt;A152,LOOKUP(A153:A998,REGIONS!A:A,REGIONS!B:B),"")</f>
        <v/>
      </c>
      <c r="AD153" s="2"/>
    </row>
    <row r="154" spans="1:30" x14ac:dyDescent="0.2">
      <c r="A154" s="3" t="s">
        <v>110</v>
      </c>
      <c r="B154" s="3">
        <v>2015</v>
      </c>
      <c r="C154" s="3">
        <v>273.118988</v>
      </c>
      <c r="D154" s="3">
        <v>61.683002469999998</v>
      </c>
      <c r="E154" s="3">
        <v>100</v>
      </c>
      <c r="F154" s="3">
        <v>0</v>
      </c>
      <c r="G154" s="3">
        <v>0</v>
      </c>
      <c r="H154" s="3">
        <v>0</v>
      </c>
      <c r="I154" s="3" t="s">
        <v>289</v>
      </c>
      <c r="J154" s="3" t="s">
        <v>289</v>
      </c>
      <c r="K154" s="3" t="s">
        <v>289</v>
      </c>
      <c r="L154" s="3" t="s">
        <v>289</v>
      </c>
      <c r="M154" s="3" t="s">
        <v>289</v>
      </c>
      <c r="N154" s="3" t="s">
        <v>289</v>
      </c>
      <c r="O154" s="3" t="s">
        <v>289</v>
      </c>
      <c r="P154" s="3" t="s">
        <v>289</v>
      </c>
      <c r="Q154" s="2">
        <v>5</v>
      </c>
      <c r="R154" s="2"/>
      <c r="S154" s="2">
        <f t="array" ref="S154">IF(A155=A154,(E155-E154)/(B155-B154),"")</f>
        <v>0</v>
      </c>
      <c r="T154" s="2" t="s">
        <v>289</v>
      </c>
      <c r="U154" s="2" t="s">
        <v>289</v>
      </c>
      <c r="V154" s="2">
        <f t="shared" si="39"/>
        <v>100</v>
      </c>
      <c r="W154" s="8" t="s">
        <v>289</v>
      </c>
      <c r="X154" s="8" t="s">
        <v>289</v>
      </c>
      <c r="Y154" s="2" t="str">
        <f t="shared" si="3"/>
        <v>Full access</v>
      </c>
      <c r="Z154" s="2" t="str">
        <f t="shared" si="4"/>
        <v/>
      </c>
      <c r="AA154" s="2" t="str">
        <f t="shared" si="5"/>
        <v/>
      </c>
      <c r="AB154" s="2" t="s">
        <v>289</v>
      </c>
      <c r="AC154" s="2" t="str">
        <f>IF(A154&lt;&gt;A153,LOOKUP(A154:A998,REGIONS!A:A,REGIONS!B:B),"")</f>
        <v>East Asia &amp; Pacific</v>
      </c>
      <c r="AD154" s="2"/>
    </row>
    <row r="155" spans="1:30" x14ac:dyDescent="0.2">
      <c r="A155" s="3" t="s">
        <v>110</v>
      </c>
      <c r="B155" s="3">
        <v>2020</v>
      </c>
      <c r="C155" s="3">
        <v>280.90399170000001</v>
      </c>
      <c r="D155" s="3">
        <v>61.975002289999999</v>
      </c>
      <c r="E155" s="3">
        <v>100</v>
      </c>
      <c r="F155" s="3">
        <v>0</v>
      </c>
      <c r="G155" s="3">
        <v>0</v>
      </c>
      <c r="H155" s="3">
        <v>0</v>
      </c>
      <c r="I155" s="3" t="s">
        <v>289</v>
      </c>
      <c r="J155" s="3" t="s">
        <v>289</v>
      </c>
      <c r="K155" s="3" t="s">
        <v>289</v>
      </c>
      <c r="L155" s="3" t="s">
        <v>289</v>
      </c>
      <c r="M155" s="3" t="s">
        <v>289</v>
      </c>
      <c r="N155" s="3" t="s">
        <v>289</v>
      </c>
      <c r="O155" s="3" t="s">
        <v>289</v>
      </c>
      <c r="P155" s="3" t="s">
        <v>289</v>
      </c>
      <c r="Q155" s="2" t="str">
        <v/>
      </c>
      <c r="R155" s="2"/>
      <c r="S155" s="2" t="str">
        <f t="array" ref="S155">IF(A156=A155,(E156-E155)/(B156-B155),"")</f>
        <v/>
      </c>
      <c r="T155" s="2" t="str">
        <f t="array" ref="T155">IF(A156=A155,(M156-M155)/(B156-B155),"")</f>
        <v/>
      </c>
      <c r="U155" s="2" t="str">
        <f t="array" ref="U155">IF(A156=A155,(I156-I155)/(B156-B155),"")</f>
        <v/>
      </c>
      <c r="V155" s="2">
        <f t="shared" si="39"/>
        <v>100</v>
      </c>
      <c r="W155" s="8" t="s">
        <v>289</v>
      </c>
      <c r="X155" s="8" t="s">
        <v>289</v>
      </c>
      <c r="Y155" s="2" t="str">
        <f t="shared" si="3"/>
        <v/>
      </c>
      <c r="Z155" s="2" t="str">
        <f t="shared" si="4"/>
        <v/>
      </c>
      <c r="AA155" s="2" t="str">
        <f t="shared" si="5"/>
        <v/>
      </c>
      <c r="AB155" s="2">
        <f t="shared" ref="AB155:AB165" si="52">IF((A156=A155),(T155-U155),)</f>
        <v>0</v>
      </c>
      <c r="AC155" s="2" t="str">
        <f>IF(A155&lt;&gt;A154,LOOKUP(A155:A998,REGIONS!A:A,REGIONS!B:B),"")</f>
        <v/>
      </c>
      <c r="AD155" s="2"/>
    </row>
    <row r="156" spans="1:30" x14ac:dyDescent="0.2">
      <c r="A156" s="3" t="s">
        <v>111</v>
      </c>
      <c r="B156" s="3">
        <v>2015</v>
      </c>
      <c r="C156" s="3">
        <v>1947.6899410000001</v>
      </c>
      <c r="D156" s="3">
        <v>88.117996219999995</v>
      </c>
      <c r="E156" s="3">
        <v>83.858486549999995</v>
      </c>
      <c r="F156" s="3">
        <v>7.7224304339999996</v>
      </c>
      <c r="G156" s="3">
        <v>4.9241821100000003</v>
      </c>
      <c r="H156" s="3">
        <v>3.4949009009999998</v>
      </c>
      <c r="I156" s="3">
        <v>43.390033160000002</v>
      </c>
      <c r="J156" s="3">
        <v>10.192647770000001</v>
      </c>
      <c r="K156" s="3">
        <v>21.81093263</v>
      </c>
      <c r="L156" s="3">
        <v>24.606386440000001</v>
      </c>
      <c r="M156" s="3">
        <v>89.315331869999994</v>
      </c>
      <c r="N156" s="3">
        <v>7.3893416170000004</v>
      </c>
      <c r="O156" s="3">
        <v>2.6471391450000001</v>
      </c>
      <c r="P156" s="3">
        <v>0.6481873668</v>
      </c>
      <c r="Q156" s="2">
        <v>5</v>
      </c>
      <c r="R156" s="2"/>
      <c r="S156" s="2">
        <f t="array" ref="S156">IF(A157=A156,(E157-E156)/(B157-B156),"")</f>
        <v>0.29668881000000058</v>
      </c>
      <c r="T156" s="2">
        <f t="array" ref="T156">IF(A157=A156,(M157-M156)/(B157-B156),"")</f>
        <v>9.824145999999985E-2</v>
      </c>
      <c r="U156" s="2">
        <f t="array" ref="U156">IF(A157=A156,(I157-I156)/(B157-B156),"")</f>
        <v>0.27117116999999952</v>
      </c>
      <c r="V156" s="2">
        <f t="shared" si="39"/>
        <v>84</v>
      </c>
      <c r="W156" s="2">
        <f t="shared" ref="W156:W171" si="53">ROUND($M$2:$M$463,0)</f>
        <v>89</v>
      </c>
      <c r="X156" s="2">
        <f t="shared" ref="X156:X165" si="54">ROUND(I156:I617,0)</f>
        <v>43</v>
      </c>
      <c r="Y156" s="2" t="str">
        <f t="shared" si="3"/>
        <v/>
      </c>
      <c r="Z156" s="2" t="str">
        <f t="shared" si="4"/>
        <v/>
      </c>
      <c r="AA156" s="2" t="str">
        <f t="shared" si="5"/>
        <v/>
      </c>
      <c r="AB156" s="2">
        <f t="shared" si="52"/>
        <v>-0.17292970999999968</v>
      </c>
      <c r="AC156" s="2" t="str">
        <f>IF(A156&lt;&gt;A155,LOOKUP(A156:A998,REGIONS!A:A,REGIONS!B:B),"")</f>
        <v>Sub-Saharan Africa</v>
      </c>
      <c r="AD156" s="2"/>
    </row>
    <row r="157" spans="1:30" x14ac:dyDescent="0.2">
      <c r="A157" s="3" t="s">
        <v>111</v>
      </c>
      <c r="B157" s="3">
        <v>2020</v>
      </c>
      <c r="C157" s="3">
        <v>2225.7280270000001</v>
      </c>
      <c r="D157" s="3">
        <v>90.092002870000002</v>
      </c>
      <c r="E157" s="3">
        <v>85.341930599999998</v>
      </c>
      <c r="F157" s="3">
        <v>7.7352631030000003</v>
      </c>
      <c r="G157" s="3">
        <v>6.9228083570000001</v>
      </c>
      <c r="H157" s="3" t="s">
        <v>289</v>
      </c>
      <c r="I157" s="3">
        <v>44.745889009999999</v>
      </c>
      <c r="J157" s="3">
        <v>10.511148589999999</v>
      </c>
      <c r="K157" s="3">
        <v>44.742962400000003</v>
      </c>
      <c r="L157" s="3" t="s">
        <v>289</v>
      </c>
      <c r="M157" s="3">
        <v>89.806539169999994</v>
      </c>
      <c r="N157" s="3">
        <v>7.4299807600000003</v>
      </c>
      <c r="O157" s="3">
        <v>2.7634800720000001</v>
      </c>
      <c r="P157" s="3" t="s">
        <v>289</v>
      </c>
      <c r="Q157" s="2" t="str">
        <v/>
      </c>
      <c r="R157" s="2"/>
      <c r="S157" s="2" t="str">
        <f t="array" ref="S157">IF(A158=A157,(E158-E157)/(B158-B157),"")</f>
        <v/>
      </c>
      <c r="T157" s="2" t="str">
        <f t="array" ref="T157">IF(A158=A157,(M158-M157)/(B158-B157),"")</f>
        <v/>
      </c>
      <c r="U157" s="2" t="str">
        <f t="array" ref="U157">IF(A158=A157,(I158-I157)/(B158-B157),"")</f>
        <v/>
      </c>
      <c r="V157" s="2">
        <f t="shared" si="39"/>
        <v>85</v>
      </c>
      <c r="W157" s="2">
        <f t="shared" si="53"/>
        <v>90</v>
      </c>
      <c r="X157" s="2">
        <f t="shared" si="54"/>
        <v>45</v>
      </c>
      <c r="Y157" s="2" t="str">
        <f t="shared" si="3"/>
        <v/>
      </c>
      <c r="Z157" s="2" t="str">
        <f t="shared" si="4"/>
        <v/>
      </c>
      <c r="AA157" s="2" t="str">
        <f t="shared" si="5"/>
        <v/>
      </c>
      <c r="AB157" s="2">
        <f t="shared" si="52"/>
        <v>0</v>
      </c>
      <c r="AC157" s="2" t="str">
        <f>IF(A157&lt;&gt;A156,LOOKUP(A157:A998,REGIONS!A:A,REGIONS!B:B),"")</f>
        <v/>
      </c>
      <c r="AD157" s="2"/>
    </row>
    <row r="158" spans="1:30" x14ac:dyDescent="0.2">
      <c r="A158" s="3" t="s">
        <v>112</v>
      </c>
      <c r="B158" s="3">
        <v>2015</v>
      </c>
      <c r="C158" s="3">
        <v>2085.860107</v>
      </c>
      <c r="D158" s="3">
        <v>59.228000639999998</v>
      </c>
      <c r="E158" s="3">
        <v>79.2101665</v>
      </c>
      <c r="F158" s="3">
        <v>9.0733700059999993</v>
      </c>
      <c r="G158" s="3">
        <v>11.624014620000001</v>
      </c>
      <c r="H158" s="3">
        <v>9.2448870380000006E-2</v>
      </c>
      <c r="I158" s="3">
        <v>68.254892569999996</v>
      </c>
      <c r="J158" s="3">
        <v>15.340084539999999</v>
      </c>
      <c r="K158" s="3">
        <v>16.322389959999999</v>
      </c>
      <c r="L158" s="3">
        <v>8.263292471E-2</v>
      </c>
      <c r="M158" s="3">
        <v>86.751671259999995</v>
      </c>
      <c r="N158" s="3">
        <v>4.7594215670000004</v>
      </c>
      <c r="O158" s="3">
        <v>8.3897011020000001</v>
      </c>
      <c r="P158" s="3">
        <v>9.9206071500000007E-2</v>
      </c>
      <c r="Q158" s="2">
        <v>5</v>
      </c>
      <c r="R158" s="2"/>
      <c r="S158" s="2">
        <f t="array" ref="S158">IF(A159=A158,(E159-E158)/(B159-B158),"")</f>
        <v>0.34604812800000107</v>
      </c>
      <c r="T158" s="2">
        <f t="array" ref="T158">IF(A159=A158,(M159-M158)/(B159-B158),"")</f>
        <v>0.24304660200000114</v>
      </c>
      <c r="U158" s="2">
        <f t="array" ref="U158">IF(A159=A158,(I159-I158)/(B159-B158),"")</f>
        <v>0.18672612800000082</v>
      </c>
      <c r="V158" s="2">
        <f t="shared" si="39"/>
        <v>79</v>
      </c>
      <c r="W158" s="2">
        <f t="shared" si="53"/>
        <v>87</v>
      </c>
      <c r="X158" s="2">
        <f t="shared" si="54"/>
        <v>68</v>
      </c>
      <c r="Y158" s="2" t="str">
        <f t="shared" si="3"/>
        <v/>
      </c>
      <c r="Z158" s="2" t="str">
        <f t="shared" si="4"/>
        <v/>
      </c>
      <c r="AA158" s="2" t="str">
        <f t="shared" si="5"/>
        <v/>
      </c>
      <c r="AB158" s="2">
        <f t="shared" si="52"/>
        <v>5.6320474000000315E-2</v>
      </c>
      <c r="AC158" s="2" t="str">
        <f>IF(A158&lt;&gt;A157,LOOKUP(A158:A998,REGIONS!A:A,REGIONS!B:B),"")</f>
        <v>Sub-Saharan Africa</v>
      </c>
      <c r="AD158" s="2"/>
    </row>
    <row r="159" spans="1:30" x14ac:dyDescent="0.2">
      <c r="A159" s="3" t="s">
        <v>112</v>
      </c>
      <c r="B159" s="3">
        <v>2020</v>
      </c>
      <c r="C159" s="3">
        <v>2416.6640630000002</v>
      </c>
      <c r="D159" s="3">
        <v>62.581996920000002</v>
      </c>
      <c r="E159" s="3">
        <v>80.940407140000005</v>
      </c>
      <c r="F159" s="3">
        <v>8.5973913910000004</v>
      </c>
      <c r="G159" s="3">
        <v>10.352852070000001</v>
      </c>
      <c r="H159" s="3">
        <v>0.10934939270000001</v>
      </c>
      <c r="I159" s="3">
        <v>69.18852321</v>
      </c>
      <c r="J159" s="3">
        <v>16.497832389999999</v>
      </c>
      <c r="K159" s="3">
        <v>14.24376547</v>
      </c>
      <c r="L159" s="3">
        <v>6.9878936799999999E-2</v>
      </c>
      <c r="M159" s="3">
        <v>87.966904270000001</v>
      </c>
      <c r="N159" s="3">
        <v>3.8736895219999998</v>
      </c>
      <c r="O159" s="3">
        <v>8.0264572780000005</v>
      </c>
      <c r="P159" s="3">
        <v>0.13294892529999999</v>
      </c>
      <c r="Q159" s="2" t="str">
        <v/>
      </c>
      <c r="R159" s="2"/>
      <c r="S159" s="2" t="str">
        <f t="array" ref="S159">IF(A160=A159,(E160-E159)/(B160-B159),"")</f>
        <v/>
      </c>
      <c r="T159" s="2" t="str">
        <f t="array" ref="T159">IF(A160=A159,(M160-M159)/(B160-B159),"")</f>
        <v/>
      </c>
      <c r="U159" s="2" t="str">
        <f t="array" ref="U159">IF(A160=A159,(I160-I159)/(B160-B159),"")</f>
        <v/>
      </c>
      <c r="V159" s="2">
        <f t="shared" si="39"/>
        <v>81</v>
      </c>
      <c r="W159" s="2">
        <f t="shared" si="53"/>
        <v>88</v>
      </c>
      <c r="X159" s="2">
        <f t="shared" si="54"/>
        <v>69</v>
      </c>
      <c r="Y159" s="2" t="str">
        <f t="shared" si="3"/>
        <v/>
      </c>
      <c r="Z159" s="2" t="str">
        <f t="shared" si="4"/>
        <v/>
      </c>
      <c r="AA159" s="2" t="str">
        <f t="shared" si="5"/>
        <v/>
      </c>
      <c r="AB159" s="2">
        <f t="shared" si="52"/>
        <v>0</v>
      </c>
      <c r="AC159" s="2" t="str">
        <f>IF(A159&lt;&gt;A158,LOOKUP(A159:A998,REGIONS!A:A,REGIONS!B:B),"")</f>
        <v/>
      </c>
      <c r="AD159" s="2"/>
    </row>
    <row r="160" spans="1:30" x14ac:dyDescent="0.2">
      <c r="A160" s="3" t="s">
        <v>113</v>
      </c>
      <c r="B160" s="3">
        <v>2015</v>
      </c>
      <c r="C160" s="3">
        <v>4024.179932</v>
      </c>
      <c r="D160" s="3">
        <v>57.447998050000002</v>
      </c>
      <c r="E160" s="3">
        <v>95.754729510000004</v>
      </c>
      <c r="F160" s="3">
        <v>0.95196455830000004</v>
      </c>
      <c r="G160" s="3">
        <v>3.2398949309999998</v>
      </c>
      <c r="H160" s="3">
        <v>5.3410995400000001E-2</v>
      </c>
      <c r="I160" s="3">
        <v>91.295150590000006</v>
      </c>
      <c r="J160" s="3">
        <v>1.893756292</v>
      </c>
      <c r="K160" s="3">
        <v>6.7002163880000003</v>
      </c>
      <c r="L160" s="3">
        <v>0.1108767321</v>
      </c>
      <c r="M160" s="3">
        <v>99.057965449999998</v>
      </c>
      <c r="N160" s="3">
        <v>0.25437508559999999</v>
      </c>
      <c r="O160" s="3">
        <v>0.67681360540000002</v>
      </c>
      <c r="P160" s="3">
        <v>1.084585945E-2</v>
      </c>
      <c r="Q160" s="2">
        <v>5</v>
      </c>
      <c r="R160" s="2"/>
      <c r="S160" s="2">
        <f t="array" ref="S160">IF(A161=A160,(E161-E160)/(B161-B160),"")</f>
        <v>0.31868203800000006</v>
      </c>
      <c r="T160" s="2">
        <f t="array" ref="T160">IF(A161=A160,(M161-M160)/(B161-B160),"")</f>
        <v>7.7637698000000907E-2</v>
      </c>
      <c r="U160" s="2">
        <f t="array" ref="U160">IF(A161=A160,(I161-I160)/(B161-B160),"")</f>
        <v>0.59534672199999927</v>
      </c>
      <c r="V160" s="2">
        <f t="shared" si="39"/>
        <v>96</v>
      </c>
      <c r="W160" s="2">
        <f t="shared" si="53"/>
        <v>99</v>
      </c>
      <c r="X160" s="2">
        <f t="shared" si="54"/>
        <v>91</v>
      </c>
      <c r="Y160" s="2" t="str">
        <f t="shared" si="3"/>
        <v/>
      </c>
      <c r="Z160" s="2" t="str">
        <f t="shared" si="4"/>
        <v/>
      </c>
      <c r="AA160" s="2" t="str">
        <f t="shared" si="5"/>
        <v/>
      </c>
      <c r="AB160" s="2">
        <f t="shared" si="52"/>
        <v>-0.51770902399999841</v>
      </c>
      <c r="AC160" s="2" t="str">
        <f>IF(A160&lt;&gt;A159,LOOKUP(A160:A998,REGIONS!A:A,REGIONS!B:B),"")</f>
        <v>Europe &amp; Central Asia</v>
      </c>
      <c r="AD160" s="2"/>
    </row>
    <row r="161" spans="1:30" x14ac:dyDescent="0.2">
      <c r="A161" s="3" t="s">
        <v>113</v>
      </c>
      <c r="B161" s="3">
        <v>2020</v>
      </c>
      <c r="C161" s="3">
        <v>3989.1750489999999</v>
      </c>
      <c r="D161" s="3">
        <v>59.452995299999998</v>
      </c>
      <c r="E161" s="3">
        <v>97.348139700000004</v>
      </c>
      <c r="F161" s="3">
        <v>0</v>
      </c>
      <c r="G161" s="3">
        <v>2.6327613790000002</v>
      </c>
      <c r="H161" s="3">
        <v>1.9098923269999998E-2</v>
      </c>
      <c r="I161" s="3">
        <v>94.271884200000002</v>
      </c>
      <c r="J161" s="3">
        <v>0</v>
      </c>
      <c r="K161" s="3">
        <v>5.7039236180000001</v>
      </c>
      <c r="L161" s="3">
        <v>2.4192183450000002E-2</v>
      </c>
      <c r="M161" s="3">
        <v>99.446153940000002</v>
      </c>
      <c r="N161" s="3">
        <v>0</v>
      </c>
      <c r="O161" s="3">
        <v>0.53822074200000003</v>
      </c>
      <c r="P161" s="3">
        <v>1.5625315859999999E-2</v>
      </c>
      <c r="Q161" s="2" t="str">
        <v/>
      </c>
      <c r="R161" s="2"/>
      <c r="S161" s="2" t="str">
        <f t="array" ref="S161">IF(A162=A161,(E162-E161)/(B162-B161),"")</f>
        <v/>
      </c>
      <c r="T161" s="2" t="str">
        <f t="array" ref="T161">IF(A162=A161,(M162-M161)/(B162-B161),"")</f>
        <v/>
      </c>
      <c r="U161" s="2" t="str">
        <f t="array" ref="U161">IF(A162=A161,(I162-I161)/(B162-B161),"")</f>
        <v/>
      </c>
      <c r="V161" s="2">
        <f t="shared" si="39"/>
        <v>97</v>
      </c>
      <c r="W161" s="2">
        <f t="shared" si="53"/>
        <v>99</v>
      </c>
      <c r="X161" s="2">
        <f t="shared" si="54"/>
        <v>94</v>
      </c>
      <c r="Y161" s="2" t="str">
        <f t="shared" si="3"/>
        <v/>
      </c>
      <c r="Z161" s="2" t="str">
        <f t="shared" si="4"/>
        <v/>
      </c>
      <c r="AA161" s="2" t="str">
        <f t="shared" si="5"/>
        <v/>
      </c>
      <c r="AB161" s="2">
        <f t="shared" si="52"/>
        <v>0</v>
      </c>
      <c r="AC161" s="2" t="str">
        <f>IF(A161&lt;&gt;A160,LOOKUP(A161:A998,REGIONS!A:A,REGIONS!B:B),"")</f>
        <v/>
      </c>
      <c r="AD161" s="2"/>
    </row>
    <row r="162" spans="1:30" x14ac:dyDescent="0.2">
      <c r="A162" s="3" t="s">
        <v>114</v>
      </c>
      <c r="B162" s="3">
        <v>2015</v>
      </c>
      <c r="C162" s="3">
        <v>81787.414059999996</v>
      </c>
      <c r="D162" s="3">
        <v>77.200004579999998</v>
      </c>
      <c r="E162" s="3">
        <v>100.0000024</v>
      </c>
      <c r="F162" s="3">
        <v>0</v>
      </c>
      <c r="G162" s="3">
        <v>0</v>
      </c>
      <c r="H162" s="3">
        <v>0</v>
      </c>
      <c r="I162" s="3">
        <v>100</v>
      </c>
      <c r="J162" s="3">
        <v>0</v>
      </c>
      <c r="K162" s="3">
        <v>0</v>
      </c>
      <c r="L162" s="3">
        <v>0</v>
      </c>
      <c r="M162" s="3">
        <v>100</v>
      </c>
      <c r="N162" s="3">
        <v>0</v>
      </c>
      <c r="O162" s="3">
        <v>0</v>
      </c>
      <c r="P162" s="3">
        <v>0</v>
      </c>
      <c r="Q162" s="2">
        <v>5</v>
      </c>
      <c r="R162" s="2"/>
      <c r="S162" s="2">
        <f t="array" ref="S162">IF(A163=A162,(E163-E162)/(B163-B162),"")</f>
        <v>-1.9999998812636478E-8</v>
      </c>
      <c r="T162" s="2">
        <f t="array" ref="T162">IF(A163=A162,(M163-M162)/(B163-B162),"")</f>
        <v>0</v>
      </c>
      <c r="U162" s="2">
        <f t="array" ref="U162">IF(A163=A162,(I163-I162)/(B163-B162),"")</f>
        <v>0</v>
      </c>
      <c r="V162" s="2">
        <f t="shared" si="39"/>
        <v>100</v>
      </c>
      <c r="W162" s="2">
        <f t="shared" si="53"/>
        <v>100</v>
      </c>
      <c r="X162" s="2">
        <f t="shared" si="54"/>
        <v>100</v>
      </c>
      <c r="Y162" s="2" t="str">
        <f t="shared" si="3"/>
        <v>Full access</v>
      </c>
      <c r="Z162" s="2" t="str">
        <f t="shared" si="4"/>
        <v>Full access</v>
      </c>
      <c r="AA162" s="2" t="str">
        <f t="shared" si="5"/>
        <v>Full access</v>
      </c>
      <c r="AB162" s="2">
        <f t="shared" si="52"/>
        <v>0</v>
      </c>
      <c r="AC162" s="2" t="str">
        <f>IF(A162&lt;&gt;A161,LOOKUP(A162:A998,REGIONS!A:A,REGIONS!B:B),"")</f>
        <v>Europe &amp; Central Asia</v>
      </c>
      <c r="AD162" s="2"/>
    </row>
    <row r="163" spans="1:30" x14ac:dyDescent="0.2">
      <c r="A163" s="3" t="s">
        <v>114</v>
      </c>
      <c r="B163" s="3">
        <v>2020</v>
      </c>
      <c r="C163" s="3">
        <v>83783.945309999996</v>
      </c>
      <c r="D163" s="3">
        <v>77.453002929999997</v>
      </c>
      <c r="E163" s="3">
        <v>100.00000230000001</v>
      </c>
      <c r="F163" s="3">
        <v>0</v>
      </c>
      <c r="G163" s="3">
        <v>0</v>
      </c>
      <c r="H163" s="3">
        <v>0</v>
      </c>
      <c r="I163" s="3">
        <v>100</v>
      </c>
      <c r="J163" s="3">
        <v>0</v>
      </c>
      <c r="K163" s="3">
        <v>0</v>
      </c>
      <c r="L163" s="3">
        <v>0</v>
      </c>
      <c r="M163" s="3">
        <v>100</v>
      </c>
      <c r="N163" s="3">
        <v>0</v>
      </c>
      <c r="O163" s="3">
        <v>0</v>
      </c>
      <c r="P163" s="3">
        <v>0</v>
      </c>
      <c r="Q163" s="2" t="str">
        <v/>
      </c>
      <c r="R163" s="2"/>
      <c r="S163" s="2" t="str">
        <f t="array" ref="S163">IF(A164=A163,(E164-E163)/(B164-B163),"")</f>
        <v/>
      </c>
      <c r="T163" s="2" t="str">
        <f t="array" ref="T163">IF(A164=A163,(M164-M163)/(B164-B163),"")</f>
        <v/>
      </c>
      <c r="U163" s="2" t="str">
        <f t="array" ref="U163">IF(A164=A163,(I164-I163)/(B164-B163),"")</f>
        <v/>
      </c>
      <c r="V163" s="2">
        <f t="shared" si="39"/>
        <v>100</v>
      </c>
      <c r="W163" s="2">
        <f t="shared" si="53"/>
        <v>100</v>
      </c>
      <c r="X163" s="2">
        <f t="shared" si="54"/>
        <v>100</v>
      </c>
      <c r="Y163" s="2" t="str">
        <f t="shared" si="3"/>
        <v/>
      </c>
      <c r="Z163" s="2" t="str">
        <f t="shared" si="4"/>
        <v/>
      </c>
      <c r="AA163" s="2" t="str">
        <f t="shared" si="5"/>
        <v/>
      </c>
      <c r="AB163" s="2">
        <f t="shared" si="52"/>
        <v>0</v>
      </c>
      <c r="AC163" s="2" t="str">
        <f>IF(A163&lt;&gt;A162,LOOKUP(A163:A998,REGIONS!A:A,REGIONS!B:B),"")</f>
        <v/>
      </c>
      <c r="AD163" s="2"/>
    </row>
    <row r="164" spans="1:30" x14ac:dyDescent="0.2">
      <c r="A164" s="3" t="s">
        <v>115</v>
      </c>
      <c r="B164" s="3">
        <v>2015</v>
      </c>
      <c r="C164" s="3">
        <v>27849.203130000002</v>
      </c>
      <c r="D164" s="3">
        <v>54.085998539999999</v>
      </c>
      <c r="E164" s="3">
        <v>80.157961229999998</v>
      </c>
      <c r="F164" s="3">
        <v>7.8975991900000002</v>
      </c>
      <c r="G164" s="3">
        <v>4.4266436760000003</v>
      </c>
      <c r="H164" s="3">
        <v>7.5177958990000002</v>
      </c>
      <c r="I164" s="3">
        <v>67.208304769999998</v>
      </c>
      <c r="J164" s="3">
        <v>11.1534648</v>
      </c>
      <c r="K164" s="3">
        <v>6.3352592420000002</v>
      </c>
      <c r="L164" s="3">
        <v>15.302971189999999</v>
      </c>
      <c r="M164" s="3">
        <v>91.151019840000004</v>
      </c>
      <c r="N164" s="3">
        <v>5.133670929</v>
      </c>
      <c r="O164" s="3">
        <v>2.806405888</v>
      </c>
      <c r="P164" s="3">
        <v>0.90890334449999999</v>
      </c>
      <c r="Q164" s="2">
        <v>5</v>
      </c>
      <c r="R164" s="2"/>
      <c r="S164" s="2">
        <f t="array" ref="S164">IF(A165=A164,(E165-E164)/(B165-B164),"")</f>
        <v>1.1266070839999998</v>
      </c>
      <c r="T164" s="2">
        <f t="array" ref="T164">IF(A165=A164,(M165-M164)/(B165-B164),"")</f>
        <v>0.99524793599999839</v>
      </c>
      <c r="U164" s="2">
        <f t="array" ref="U164">IF(A165=A164,(I165-I164)/(B165-B164),"")</f>
        <v>0.93688905600000116</v>
      </c>
      <c r="V164" s="2">
        <f t="shared" si="39"/>
        <v>80</v>
      </c>
      <c r="W164" s="2">
        <f t="shared" si="53"/>
        <v>91</v>
      </c>
      <c r="X164" s="2">
        <f t="shared" si="54"/>
        <v>67</v>
      </c>
      <c r="Y164" s="2" t="str">
        <f t="shared" si="3"/>
        <v/>
      </c>
      <c r="Z164" s="2" t="str">
        <f t="shared" si="4"/>
        <v/>
      </c>
      <c r="AA164" s="2" t="str">
        <f t="shared" si="5"/>
        <v/>
      </c>
      <c r="AB164" s="2">
        <f t="shared" si="52"/>
        <v>5.8358879999997226E-2</v>
      </c>
      <c r="AC164" s="2" t="str">
        <f>IF(A164&lt;&gt;A163,LOOKUP(A164:A998,REGIONS!A:A,REGIONS!B:B),"")</f>
        <v>Sub-Saharan Africa</v>
      </c>
      <c r="AD164" s="2"/>
    </row>
    <row r="165" spans="1:30" x14ac:dyDescent="0.2">
      <c r="A165" s="3" t="s">
        <v>115</v>
      </c>
      <c r="B165" s="3">
        <v>2020</v>
      </c>
      <c r="C165" s="3">
        <v>31072.945309999999</v>
      </c>
      <c r="D165" s="3">
        <v>57.348999020000001</v>
      </c>
      <c r="E165" s="3">
        <v>85.790996649999997</v>
      </c>
      <c r="F165" s="3">
        <v>6.5860621129999997</v>
      </c>
      <c r="G165" s="3">
        <v>2.8122161760000002</v>
      </c>
      <c r="H165" s="3">
        <v>4.8107250580000001</v>
      </c>
      <c r="I165" s="3">
        <v>71.892750050000004</v>
      </c>
      <c r="J165" s="3">
        <v>11.934548270000001</v>
      </c>
      <c r="K165" s="3">
        <v>4.9993564829999997</v>
      </c>
      <c r="L165" s="3">
        <v>11.173345189999999</v>
      </c>
      <c r="M165" s="3">
        <v>96.127259519999996</v>
      </c>
      <c r="N165" s="3">
        <v>2.6083424549999998</v>
      </c>
      <c r="O165" s="3">
        <v>1.1856138030000001</v>
      </c>
      <c r="P165" s="3">
        <v>7.8784218190000005E-2</v>
      </c>
      <c r="Q165" s="2" t="str">
        <v/>
      </c>
      <c r="R165" s="2"/>
      <c r="S165" s="2" t="str">
        <f t="array" ref="S165">IF(A166=A165,(E166-E165)/(B166-B165),"")</f>
        <v/>
      </c>
      <c r="T165" s="2" t="str">
        <f t="array" ref="T165">IF(A166=A165,(M166-M165)/(B166-B165),"")</f>
        <v/>
      </c>
      <c r="U165" s="2" t="str">
        <f t="array" ref="U165">IF(A166=A165,(I166-I165)/(B166-B165),"")</f>
        <v/>
      </c>
      <c r="V165" s="2">
        <f t="shared" si="39"/>
        <v>86</v>
      </c>
      <c r="W165" s="2">
        <f t="shared" si="53"/>
        <v>96</v>
      </c>
      <c r="X165" s="2">
        <f t="shared" si="54"/>
        <v>72</v>
      </c>
      <c r="Y165" s="2" t="str">
        <f t="shared" si="3"/>
        <v/>
      </c>
      <c r="Z165" s="2" t="str">
        <f t="shared" si="4"/>
        <v/>
      </c>
      <c r="AA165" s="2" t="str">
        <f t="shared" si="5"/>
        <v/>
      </c>
      <c r="AB165" s="2">
        <f t="shared" si="52"/>
        <v>0</v>
      </c>
      <c r="AC165" s="2" t="str">
        <f>IF(A165&lt;&gt;A164,LOOKUP(A165:A998,REGIONS!A:A,REGIONS!B:B),"")</f>
        <v/>
      </c>
      <c r="AD165" s="2"/>
    </row>
    <row r="166" spans="1:30" x14ac:dyDescent="0.2">
      <c r="A166" s="3" t="s">
        <v>116</v>
      </c>
      <c r="B166" s="3">
        <v>2015</v>
      </c>
      <c r="C166" s="3">
        <v>33.742000580000003</v>
      </c>
      <c r="D166" s="3">
        <v>100</v>
      </c>
      <c r="E166" s="3">
        <v>100</v>
      </c>
      <c r="F166" s="3">
        <v>0</v>
      </c>
      <c r="G166" s="3">
        <v>0</v>
      </c>
      <c r="H166" s="3">
        <v>0</v>
      </c>
      <c r="I166" s="3" t="s">
        <v>289</v>
      </c>
      <c r="J166" s="3" t="s">
        <v>289</v>
      </c>
      <c r="K166" s="3" t="s">
        <v>289</v>
      </c>
      <c r="L166" s="3" t="s">
        <v>289</v>
      </c>
      <c r="M166" s="3">
        <v>100</v>
      </c>
      <c r="N166" s="3">
        <v>0</v>
      </c>
      <c r="O166" s="3">
        <v>0</v>
      </c>
      <c r="P166" s="3">
        <v>0</v>
      </c>
      <c r="Q166" s="2">
        <v>5</v>
      </c>
      <c r="R166" s="2"/>
      <c r="S166" s="2">
        <f t="array" ref="S166">IF(A167=A166,(E167-E166)/(B167-B166),"")</f>
        <v>0</v>
      </c>
      <c r="T166" s="2">
        <f t="array" ref="T166">IF(A167=A166,(M167-M166)/(B167-B166),"")</f>
        <v>0</v>
      </c>
      <c r="U166" s="2" t="s">
        <v>289</v>
      </c>
      <c r="V166" s="2">
        <f t="shared" si="39"/>
        <v>100</v>
      </c>
      <c r="W166" s="2">
        <f t="shared" si="53"/>
        <v>100</v>
      </c>
      <c r="X166" s="8" t="s">
        <v>289</v>
      </c>
      <c r="Y166" s="2" t="str">
        <f t="shared" si="3"/>
        <v>Full access</v>
      </c>
      <c r="Z166" s="2" t="str">
        <f t="shared" si="4"/>
        <v>Full access</v>
      </c>
      <c r="AA166" s="2" t="str">
        <f t="shared" si="5"/>
        <v/>
      </c>
      <c r="AB166" s="2" t="s">
        <v>289</v>
      </c>
      <c r="AC166" s="2" t="str">
        <f>IF(A166&lt;&gt;A165,LOOKUP(A166:A998,REGIONS!A:A,REGIONS!B:B),"")</f>
        <v>Europe &amp; Central Asia</v>
      </c>
      <c r="AD166" s="2"/>
    </row>
    <row r="167" spans="1:30" x14ac:dyDescent="0.2">
      <c r="A167" s="3" t="s">
        <v>116</v>
      </c>
      <c r="B167" s="3">
        <v>2020</v>
      </c>
      <c r="C167" s="3">
        <v>33.691001890000003</v>
      </c>
      <c r="D167" s="3">
        <v>100</v>
      </c>
      <c r="E167" s="3">
        <v>100</v>
      </c>
      <c r="F167" s="3">
        <v>0</v>
      </c>
      <c r="G167" s="3">
        <v>0</v>
      </c>
      <c r="H167" s="3">
        <v>0</v>
      </c>
      <c r="I167" s="3" t="s">
        <v>289</v>
      </c>
      <c r="J167" s="3" t="s">
        <v>289</v>
      </c>
      <c r="K167" s="3" t="s">
        <v>289</v>
      </c>
      <c r="L167" s="3" t="s">
        <v>289</v>
      </c>
      <c r="M167" s="3">
        <v>100</v>
      </c>
      <c r="N167" s="3">
        <v>0</v>
      </c>
      <c r="O167" s="3">
        <v>0</v>
      </c>
      <c r="P167" s="3">
        <v>0</v>
      </c>
      <c r="Q167" s="2" t="str">
        <v/>
      </c>
      <c r="R167" s="2"/>
      <c r="S167" s="2" t="str">
        <f t="array" ref="S167">IF(A168=A167,(E168-E167)/(B168-B167),"")</f>
        <v/>
      </c>
      <c r="T167" s="2" t="str">
        <f t="array" ref="T167">IF(A168=A167,(M168-M167)/(B168-B167),"")</f>
        <v/>
      </c>
      <c r="U167" s="2" t="str">
        <f t="array" ref="U167">IF(A168=A167,(I168-I167)/(B168-B167),"")</f>
        <v/>
      </c>
      <c r="V167" s="2">
        <f t="shared" si="39"/>
        <v>100</v>
      </c>
      <c r="W167" s="2">
        <f t="shared" si="53"/>
        <v>100</v>
      </c>
      <c r="X167" s="8" t="s">
        <v>289</v>
      </c>
      <c r="Y167" s="2" t="str">
        <f t="shared" si="3"/>
        <v/>
      </c>
      <c r="Z167" s="2" t="str">
        <f t="shared" si="4"/>
        <v/>
      </c>
      <c r="AA167" s="2" t="str">
        <f t="shared" si="5"/>
        <v/>
      </c>
      <c r="AB167" s="2">
        <f t="shared" ref="AB167:AB171" si="55">IF((A168=A167),(T167-U167),)</f>
        <v>0</v>
      </c>
      <c r="AC167" s="2" t="str">
        <f>IF(A167&lt;&gt;A166,LOOKUP(A167:A998,REGIONS!A:A,REGIONS!B:B),"")</f>
        <v/>
      </c>
      <c r="AD167" s="2"/>
    </row>
    <row r="168" spans="1:30" x14ac:dyDescent="0.2">
      <c r="A168" s="3" t="s">
        <v>117</v>
      </c>
      <c r="B168" s="3">
        <v>2015</v>
      </c>
      <c r="C168" s="3">
        <v>10659.737300000001</v>
      </c>
      <c r="D168" s="3">
        <v>78.046005249999993</v>
      </c>
      <c r="E168" s="3">
        <v>100.0000046</v>
      </c>
      <c r="F168" s="3">
        <v>0</v>
      </c>
      <c r="G168" s="3">
        <v>0</v>
      </c>
      <c r="H168" s="3">
        <v>0</v>
      </c>
      <c r="I168" s="3">
        <v>100</v>
      </c>
      <c r="J168" s="3">
        <v>0</v>
      </c>
      <c r="K168" s="3">
        <v>0</v>
      </c>
      <c r="L168" s="3">
        <v>0</v>
      </c>
      <c r="M168" s="3">
        <v>100</v>
      </c>
      <c r="N168" s="3">
        <v>0</v>
      </c>
      <c r="O168" s="3">
        <v>0</v>
      </c>
      <c r="P168" s="3">
        <v>0</v>
      </c>
      <c r="Q168" s="2">
        <v>5</v>
      </c>
      <c r="R168" s="2"/>
      <c r="S168" s="2">
        <f t="array" ref="S168">IF(A169=A168,(E169-E168)/(B169-B168),"")</f>
        <v>-4.5999999827017745E-7</v>
      </c>
      <c r="T168" s="2">
        <f t="array" ref="T168">IF(A169=A168,(M169-M168)/(B169-B168),"")</f>
        <v>0</v>
      </c>
      <c r="U168" s="2">
        <f t="array" ref="U168">IF(A169=A168,(I169-I168)/(B169-B168),"")</f>
        <v>0</v>
      </c>
      <c r="V168" s="2">
        <f t="shared" si="39"/>
        <v>100</v>
      </c>
      <c r="W168" s="2">
        <f t="shared" si="53"/>
        <v>100</v>
      </c>
      <c r="X168" s="2">
        <f t="shared" ref="X168:X171" si="56">ROUND(I168:I629,0)</f>
        <v>100</v>
      </c>
      <c r="Y168" s="2" t="str">
        <f t="shared" si="3"/>
        <v>Full access</v>
      </c>
      <c r="Z168" s="2" t="str">
        <f t="shared" si="4"/>
        <v>Full access</v>
      </c>
      <c r="AA168" s="2" t="str">
        <f t="shared" si="5"/>
        <v>Full access</v>
      </c>
      <c r="AB168" s="2">
        <f t="shared" si="55"/>
        <v>0</v>
      </c>
      <c r="AC168" s="2" t="str">
        <f>IF(A168&lt;&gt;A167,LOOKUP(A168:A998,REGIONS!A:A,REGIONS!B:B),"")</f>
        <v>Europe &amp; Central Asia</v>
      </c>
      <c r="AD168" s="2"/>
    </row>
    <row r="169" spans="1:30" x14ac:dyDescent="0.2">
      <c r="A169" s="3" t="s">
        <v>117</v>
      </c>
      <c r="B169" s="3">
        <v>2020</v>
      </c>
      <c r="C169" s="3">
        <v>10423.05566</v>
      </c>
      <c r="D169" s="3">
        <v>79.715003969999998</v>
      </c>
      <c r="E169" s="3">
        <v>100.00000230000001</v>
      </c>
      <c r="F169" s="3">
        <v>0</v>
      </c>
      <c r="G169" s="3">
        <v>0</v>
      </c>
      <c r="H169" s="3">
        <v>0</v>
      </c>
      <c r="I169" s="3">
        <v>100</v>
      </c>
      <c r="J169" s="3">
        <v>0</v>
      </c>
      <c r="K169" s="3">
        <v>0</v>
      </c>
      <c r="L169" s="3">
        <v>0</v>
      </c>
      <c r="M169" s="3">
        <v>100</v>
      </c>
      <c r="N169" s="3">
        <v>0</v>
      </c>
      <c r="O169" s="3">
        <v>0</v>
      </c>
      <c r="P169" s="3">
        <v>0</v>
      </c>
      <c r="Q169" s="2" t="str">
        <v/>
      </c>
      <c r="R169" s="2"/>
      <c r="S169" s="2" t="str">
        <f t="array" ref="S169">IF(A170=A169,(E170-E169)/(B170-B169),"")</f>
        <v/>
      </c>
      <c r="T169" s="2" t="str">
        <f t="array" ref="T169">IF(A170=A169,(M170-M169)/(B170-B169),"")</f>
        <v/>
      </c>
      <c r="U169" s="2" t="str">
        <f t="array" ref="U169">IF(A170=A169,(I170-I169)/(B170-B169),"")</f>
        <v/>
      </c>
      <c r="V169" s="2">
        <f t="shared" si="39"/>
        <v>100</v>
      </c>
      <c r="W169" s="2">
        <f t="shared" si="53"/>
        <v>100</v>
      </c>
      <c r="X169" s="2">
        <f t="shared" si="56"/>
        <v>100</v>
      </c>
      <c r="Y169" s="2" t="str">
        <f t="shared" si="3"/>
        <v/>
      </c>
      <c r="Z169" s="2" t="str">
        <f t="shared" si="4"/>
        <v/>
      </c>
      <c r="AA169" s="2" t="str">
        <f t="shared" si="5"/>
        <v/>
      </c>
      <c r="AB169" s="2">
        <f t="shared" si="55"/>
        <v>0</v>
      </c>
      <c r="AC169" s="2" t="str">
        <f>IF(A169&lt;&gt;A168,LOOKUP(A169:A998,REGIONS!A:A,REGIONS!B:B),"")</f>
        <v/>
      </c>
      <c r="AD169" s="2"/>
    </row>
    <row r="170" spans="1:30" x14ac:dyDescent="0.2">
      <c r="A170" s="3" t="s">
        <v>118</v>
      </c>
      <c r="B170" s="3">
        <v>2015</v>
      </c>
      <c r="C170" s="3">
        <v>56.377998349999999</v>
      </c>
      <c r="D170" s="3">
        <v>86.070999150000006</v>
      </c>
      <c r="E170" s="3">
        <v>100</v>
      </c>
      <c r="F170" s="3">
        <v>0</v>
      </c>
      <c r="G170" s="3">
        <v>0</v>
      </c>
      <c r="H170" s="3">
        <v>0</v>
      </c>
      <c r="I170" s="3">
        <v>100</v>
      </c>
      <c r="J170" s="3">
        <v>0</v>
      </c>
      <c r="K170" s="3">
        <v>0</v>
      </c>
      <c r="L170" s="3">
        <v>0</v>
      </c>
      <c r="M170" s="3">
        <v>100</v>
      </c>
      <c r="N170" s="3">
        <v>0</v>
      </c>
      <c r="O170" s="3">
        <v>0</v>
      </c>
      <c r="P170" s="3">
        <v>0</v>
      </c>
      <c r="Q170" s="2">
        <v>5</v>
      </c>
      <c r="R170" s="2"/>
      <c r="S170" s="2">
        <f t="array" ref="S170">IF(A171=A170,(E171-E170)/(B171-B170),"")</f>
        <v>3.3999999971001671E-7</v>
      </c>
      <c r="T170" s="2">
        <f t="array" ref="T170">IF(A171=A170,(M171-M170)/(B171-B170),"")</f>
        <v>0</v>
      </c>
      <c r="U170" s="2">
        <f t="array" ref="U170">IF(A171=A170,(I171-I170)/(B171-B170),"")</f>
        <v>0</v>
      </c>
      <c r="V170" s="2">
        <f t="shared" si="39"/>
        <v>100</v>
      </c>
      <c r="W170" s="2">
        <f t="shared" si="53"/>
        <v>100</v>
      </c>
      <c r="X170" s="2">
        <f t="shared" si="56"/>
        <v>100</v>
      </c>
      <c r="Y170" s="2" t="str">
        <f t="shared" si="3"/>
        <v>Full access</v>
      </c>
      <c r="Z170" s="2" t="str">
        <f t="shared" si="4"/>
        <v>Full access</v>
      </c>
      <c r="AA170" s="2" t="str">
        <f t="shared" si="5"/>
        <v>Full access</v>
      </c>
      <c r="AB170" s="2">
        <f t="shared" si="55"/>
        <v>0</v>
      </c>
      <c r="AC170" s="2" t="str">
        <f>IF(A170&lt;&gt;A169,LOOKUP(A170:A998,REGIONS!A:A,REGIONS!B:B),"")</f>
        <v>North America</v>
      </c>
      <c r="AD170" s="2"/>
    </row>
    <row r="171" spans="1:30" x14ac:dyDescent="0.2">
      <c r="A171" s="3" t="s">
        <v>118</v>
      </c>
      <c r="B171" s="3">
        <v>2020</v>
      </c>
      <c r="C171" s="3">
        <v>56.771999360000002</v>
      </c>
      <c r="D171" s="3">
        <v>87.282005310000002</v>
      </c>
      <c r="E171" s="3">
        <v>100.0000017</v>
      </c>
      <c r="F171" s="3">
        <v>0</v>
      </c>
      <c r="G171" s="3">
        <v>0</v>
      </c>
      <c r="H171" s="3">
        <v>0</v>
      </c>
      <c r="I171" s="3">
        <v>100</v>
      </c>
      <c r="J171" s="3">
        <v>0</v>
      </c>
      <c r="K171" s="3">
        <v>0</v>
      </c>
      <c r="L171" s="3">
        <v>0</v>
      </c>
      <c r="M171" s="3">
        <v>100</v>
      </c>
      <c r="N171" s="3">
        <v>0</v>
      </c>
      <c r="O171" s="3">
        <v>0</v>
      </c>
      <c r="P171" s="3">
        <v>0</v>
      </c>
      <c r="Q171" s="2" t="str">
        <v/>
      </c>
      <c r="R171" s="2"/>
      <c r="S171" s="2" t="str">
        <f t="array" ref="S171">IF(A172=A171,(E172-E171)/(B172-B171),"")</f>
        <v/>
      </c>
      <c r="T171" s="2" t="str">
        <f t="array" ref="T171">IF(A172=A171,(M172-M171)/(B172-B171),"")</f>
        <v/>
      </c>
      <c r="U171" s="2" t="str">
        <f t="array" ref="U171">IF(A172=A171,(I172-I171)/(B172-B171),"")</f>
        <v/>
      </c>
      <c r="V171" s="2">
        <f t="shared" si="39"/>
        <v>100</v>
      </c>
      <c r="W171" s="2">
        <f t="shared" si="53"/>
        <v>100</v>
      </c>
      <c r="X171" s="2">
        <f t="shared" si="56"/>
        <v>100</v>
      </c>
      <c r="Y171" s="2" t="str">
        <f t="shared" si="3"/>
        <v/>
      </c>
      <c r="Z171" s="2" t="str">
        <f t="shared" si="4"/>
        <v/>
      </c>
      <c r="AA171" s="2" t="str">
        <f t="shared" si="5"/>
        <v/>
      </c>
      <c r="AB171" s="2">
        <f t="shared" si="55"/>
        <v>0</v>
      </c>
      <c r="AC171" s="2" t="str">
        <f>IF(A171&lt;&gt;A170,LOOKUP(A171:A998,REGIONS!A:A,REGIONS!B:B),"")</f>
        <v/>
      </c>
      <c r="AD171" s="2"/>
    </row>
    <row r="172" spans="1:30" x14ac:dyDescent="0.2">
      <c r="A172" s="3" t="s">
        <v>119</v>
      </c>
      <c r="B172" s="3">
        <v>2015</v>
      </c>
      <c r="C172" s="3">
        <v>109.6029968</v>
      </c>
      <c r="D172" s="3">
        <v>35.997001650000001</v>
      </c>
      <c r="E172" s="3">
        <v>95.628650440000001</v>
      </c>
      <c r="F172" s="3">
        <v>1.1614815839999999</v>
      </c>
      <c r="G172" s="3">
        <v>0</v>
      </c>
      <c r="H172" s="3">
        <v>3.2098679720000001</v>
      </c>
      <c r="I172" s="3" t="s">
        <v>289</v>
      </c>
      <c r="J172" s="3" t="s">
        <v>289</v>
      </c>
      <c r="K172" s="3" t="s">
        <v>289</v>
      </c>
      <c r="L172" s="3" t="s">
        <v>289</v>
      </c>
      <c r="M172" s="3" t="s">
        <v>289</v>
      </c>
      <c r="N172" s="3" t="s">
        <v>289</v>
      </c>
      <c r="O172" s="3" t="s">
        <v>289</v>
      </c>
      <c r="P172" s="3" t="s">
        <v>289</v>
      </c>
      <c r="Q172" s="2">
        <v>2</v>
      </c>
      <c r="R172" s="2"/>
      <c r="S172" s="2">
        <f t="array" ref="S172">IF(A173=A172,(E173-E172)/(B173-B172),"")</f>
        <v>0</v>
      </c>
      <c r="T172" s="2" t="s">
        <v>289</v>
      </c>
      <c r="U172" s="2" t="s">
        <v>289</v>
      </c>
      <c r="V172" s="2">
        <f t="shared" si="39"/>
        <v>96</v>
      </c>
      <c r="W172" s="2" t="s">
        <v>289</v>
      </c>
      <c r="X172" s="8" t="s">
        <v>289</v>
      </c>
      <c r="Y172" s="2" t="str">
        <f t="shared" si="3"/>
        <v/>
      </c>
      <c r="Z172" s="2" t="str">
        <f t="shared" si="4"/>
        <v/>
      </c>
      <c r="AA172" s="2" t="str">
        <f t="shared" si="5"/>
        <v/>
      </c>
      <c r="AB172" s="2" t="s">
        <v>289</v>
      </c>
      <c r="AC172" s="2" t="str">
        <f>IF(A172&lt;&gt;A171,LOOKUP(A172:A998,REGIONS!A:A,REGIONS!B:B),"")</f>
        <v>Latin America &amp; Caribbean</v>
      </c>
      <c r="AD172" s="2"/>
    </row>
    <row r="173" spans="1:30" x14ac:dyDescent="0.2">
      <c r="A173" s="3" t="s">
        <v>119</v>
      </c>
      <c r="B173" s="3">
        <v>2017</v>
      </c>
      <c r="C173" s="3">
        <v>110.87400049999999</v>
      </c>
      <c r="D173" s="3">
        <v>36.164001460000001</v>
      </c>
      <c r="E173" s="3">
        <v>95.628650440000001</v>
      </c>
      <c r="F173" s="3">
        <v>1.1614815839999999</v>
      </c>
      <c r="G173" s="3">
        <v>0</v>
      </c>
      <c r="H173" s="3">
        <v>3.2098679720000001</v>
      </c>
      <c r="I173" s="3" t="s">
        <v>289</v>
      </c>
      <c r="J173" s="3" t="s">
        <v>289</v>
      </c>
      <c r="K173" s="3" t="s">
        <v>289</v>
      </c>
      <c r="L173" s="3" t="s">
        <v>289</v>
      </c>
      <c r="M173" s="3" t="s">
        <v>289</v>
      </c>
      <c r="N173" s="3" t="s">
        <v>289</v>
      </c>
      <c r="O173" s="3" t="s">
        <v>289</v>
      </c>
      <c r="P173" s="3" t="s">
        <v>289</v>
      </c>
      <c r="Q173" s="2" t="str">
        <v/>
      </c>
      <c r="R173" s="2"/>
      <c r="S173" s="2" t="str">
        <f t="array" ref="S173">IF(A174=A173,(E174-E173)/(B174-B173),"")</f>
        <v/>
      </c>
      <c r="T173" s="2" t="str">
        <f t="array" ref="T173">IF(A174=A173,(M174-M173)/(B174-B173),"")</f>
        <v/>
      </c>
      <c r="U173" s="2" t="str">
        <f t="array" ref="U173">IF(A174=A173,(I174-I173)/(B174-B173),"")</f>
        <v/>
      </c>
      <c r="V173" s="2">
        <f t="shared" si="39"/>
        <v>96</v>
      </c>
      <c r="W173" s="2" t="s">
        <v>289</v>
      </c>
      <c r="X173" s="8" t="s">
        <v>289</v>
      </c>
      <c r="Y173" s="2" t="str">
        <f t="shared" si="3"/>
        <v/>
      </c>
      <c r="Z173" s="2" t="str">
        <f t="shared" si="4"/>
        <v/>
      </c>
      <c r="AA173" s="2" t="str">
        <f t="shared" si="5"/>
        <v/>
      </c>
      <c r="AB173" s="2">
        <f>IF((A174=A173),(T173-U173),)</f>
        <v>0</v>
      </c>
      <c r="AC173" s="2" t="str">
        <f>IF(A173&lt;&gt;A172,LOOKUP(A173:A998,REGIONS!A:A,REGIONS!B:B),"")</f>
        <v/>
      </c>
      <c r="AD173" s="2"/>
    </row>
    <row r="174" spans="1:30" x14ac:dyDescent="0.2">
      <c r="A174" s="3" t="s">
        <v>120</v>
      </c>
      <c r="B174" s="3">
        <v>2015</v>
      </c>
      <c r="C174" s="3">
        <v>400.26000979999998</v>
      </c>
      <c r="D174" s="3">
        <v>98.443000789999999</v>
      </c>
      <c r="E174" s="3">
        <v>99.611028129999994</v>
      </c>
      <c r="F174" s="3">
        <v>0</v>
      </c>
      <c r="G174" s="3">
        <v>0.38897187239999997</v>
      </c>
      <c r="H174" s="3">
        <v>0</v>
      </c>
      <c r="I174" s="3" t="s">
        <v>289</v>
      </c>
      <c r="J174" s="3" t="s">
        <v>289</v>
      </c>
      <c r="K174" s="3" t="s">
        <v>289</v>
      </c>
      <c r="L174" s="3" t="s">
        <v>289</v>
      </c>
      <c r="M174" s="3" t="s">
        <v>289</v>
      </c>
      <c r="N174" s="3" t="s">
        <v>289</v>
      </c>
      <c r="O174" s="3" t="s">
        <v>289</v>
      </c>
      <c r="P174" s="3" t="s">
        <v>289</v>
      </c>
      <c r="Q174" s="2">
        <v>5</v>
      </c>
      <c r="R174" s="2"/>
      <c r="S174" s="2">
        <f t="array" ref="S174">IF(A175=A174,(E175-E174)/(B175-B174),"")</f>
        <v>3.8419582000000216E-2</v>
      </c>
      <c r="T174" s="2" t="s">
        <v>289</v>
      </c>
      <c r="U174" s="2" t="s">
        <v>289</v>
      </c>
      <c r="V174" s="2">
        <f t="shared" si="39"/>
        <v>100</v>
      </c>
      <c r="W174" s="2" t="s">
        <v>289</v>
      </c>
      <c r="X174" s="8" t="s">
        <v>289</v>
      </c>
      <c r="Y174" s="2" t="str">
        <f t="shared" si="3"/>
        <v>Full access</v>
      </c>
      <c r="Z174" s="2" t="str">
        <f t="shared" si="4"/>
        <v/>
      </c>
      <c r="AA174" s="2" t="str">
        <f t="shared" si="5"/>
        <v/>
      </c>
      <c r="AB174" s="2" t="s">
        <v>289</v>
      </c>
      <c r="AC174" s="2" t="str">
        <f>IF(A174&lt;&gt;A173,LOOKUP(A174:A998,REGIONS!A:A,REGIONS!B:B),"")</f>
        <v>Latin America &amp; Caribbean</v>
      </c>
      <c r="AD174" s="2"/>
    </row>
    <row r="175" spans="1:30" x14ac:dyDescent="0.2">
      <c r="A175" s="3" t="s">
        <v>120</v>
      </c>
      <c r="B175" s="3">
        <v>2020</v>
      </c>
      <c r="C175" s="3">
        <v>400.12701420000002</v>
      </c>
      <c r="D175" s="3">
        <v>98.498992920000006</v>
      </c>
      <c r="E175" s="3">
        <v>99.803126039999995</v>
      </c>
      <c r="F175" s="3">
        <v>0</v>
      </c>
      <c r="G175" s="3">
        <v>0.19687396130000001</v>
      </c>
      <c r="H175" s="3">
        <v>0</v>
      </c>
      <c r="I175" s="3" t="s">
        <v>289</v>
      </c>
      <c r="J175" s="3" t="s">
        <v>289</v>
      </c>
      <c r="K175" s="3" t="s">
        <v>289</v>
      </c>
      <c r="L175" s="3" t="s">
        <v>289</v>
      </c>
      <c r="M175" s="3" t="s">
        <v>289</v>
      </c>
      <c r="N175" s="3" t="s">
        <v>289</v>
      </c>
      <c r="O175" s="3" t="s">
        <v>289</v>
      </c>
      <c r="P175" s="3" t="s">
        <v>289</v>
      </c>
      <c r="Q175" s="2" t="str">
        <v/>
      </c>
      <c r="R175" s="2"/>
      <c r="S175" s="2" t="str">
        <f t="array" ref="S175">IF(A176=A175,(E176-E175)/(B176-B175),"")</f>
        <v/>
      </c>
      <c r="T175" s="2" t="str">
        <f t="array" ref="T175">IF(A176=A175,(M176-M175)/(B176-B175),"")</f>
        <v/>
      </c>
      <c r="U175" s="2" t="str">
        <f t="array" ref="U175">IF(A176=A175,(I176-I175)/(B176-B175),"")</f>
        <v/>
      </c>
      <c r="V175" s="2">
        <f t="shared" si="39"/>
        <v>100</v>
      </c>
      <c r="W175" s="2" t="s">
        <v>289</v>
      </c>
      <c r="X175" s="2" t="s">
        <v>289</v>
      </c>
      <c r="Y175" s="2" t="str">
        <f t="shared" si="3"/>
        <v/>
      </c>
      <c r="Z175" s="2" t="str">
        <f t="shared" si="4"/>
        <v/>
      </c>
      <c r="AA175" s="2" t="str">
        <f t="shared" si="5"/>
        <v/>
      </c>
      <c r="AB175" s="2">
        <f>IF((A176=A175),(T175-U175),)</f>
        <v>0</v>
      </c>
      <c r="AC175" s="2" t="str">
        <f>IF(A175&lt;&gt;A174,LOOKUP(A175:A998,REGIONS!A:A,REGIONS!B:B),"")</f>
        <v/>
      </c>
      <c r="AD175" s="2"/>
    </row>
    <row r="176" spans="1:30" x14ac:dyDescent="0.2">
      <c r="A176" s="3" t="s">
        <v>121</v>
      </c>
      <c r="B176" s="3">
        <v>2015</v>
      </c>
      <c r="C176" s="3">
        <v>161.85099790000001</v>
      </c>
      <c r="D176" s="3">
        <v>94.533996579999993</v>
      </c>
      <c r="E176" s="3">
        <v>99.6952</v>
      </c>
      <c r="F176" s="3">
        <v>0</v>
      </c>
      <c r="G176" s="3">
        <v>0.30480000000000002</v>
      </c>
      <c r="H176" s="3">
        <v>0</v>
      </c>
      <c r="I176" s="3" t="s">
        <v>289</v>
      </c>
      <c r="J176" s="3" t="s">
        <v>289</v>
      </c>
      <c r="K176" s="3" t="s">
        <v>289</v>
      </c>
      <c r="L176" s="3" t="s">
        <v>289</v>
      </c>
      <c r="M176" s="3" t="s">
        <v>289</v>
      </c>
      <c r="N176" s="3" t="s">
        <v>289</v>
      </c>
      <c r="O176" s="3" t="s">
        <v>289</v>
      </c>
      <c r="P176" s="3" t="s">
        <v>289</v>
      </c>
      <c r="Q176" s="2">
        <v>5</v>
      </c>
      <c r="R176" s="2"/>
      <c r="S176" s="2">
        <f t="array" ref="S176">IF(A177=A176,(E177-E176)/(B177-B176),"")</f>
        <v>0</v>
      </c>
      <c r="T176" s="2" t="s">
        <v>289</v>
      </c>
      <c r="U176" s="2" t="s">
        <v>289</v>
      </c>
      <c r="V176" s="2">
        <f t="shared" si="39"/>
        <v>100</v>
      </c>
      <c r="W176" s="2" t="s">
        <v>289</v>
      </c>
      <c r="X176" s="2" t="s">
        <v>289</v>
      </c>
      <c r="Y176" s="2" t="str">
        <f t="shared" si="3"/>
        <v>Full access</v>
      </c>
      <c r="Z176" s="2" t="str">
        <f t="shared" si="4"/>
        <v/>
      </c>
      <c r="AA176" s="2" t="str">
        <f t="shared" si="5"/>
        <v/>
      </c>
      <c r="AB176" s="2" t="s">
        <v>289</v>
      </c>
      <c r="AC176" s="2" t="str">
        <f>IF(A176&lt;&gt;A175,LOOKUP(A176:A998,REGIONS!A:A,REGIONS!B:B),"")</f>
        <v>East Asia &amp; Pacific</v>
      </c>
      <c r="AD176" s="2"/>
    </row>
    <row r="177" spans="1:30" x14ac:dyDescent="0.2">
      <c r="A177" s="3" t="s">
        <v>121</v>
      </c>
      <c r="B177" s="3">
        <v>2020</v>
      </c>
      <c r="C177" s="3">
        <v>168.78300479999999</v>
      </c>
      <c r="D177" s="3">
        <v>94.938003539999997</v>
      </c>
      <c r="E177" s="3">
        <v>99.6952</v>
      </c>
      <c r="F177" s="3">
        <v>0</v>
      </c>
      <c r="G177" s="3">
        <v>0.30480000000000002</v>
      </c>
      <c r="H177" s="3">
        <v>0</v>
      </c>
      <c r="I177" s="3" t="s">
        <v>289</v>
      </c>
      <c r="J177" s="3" t="s">
        <v>289</v>
      </c>
      <c r="K177" s="3" t="s">
        <v>289</v>
      </c>
      <c r="L177" s="3" t="s">
        <v>289</v>
      </c>
      <c r="M177" s="3" t="s">
        <v>289</v>
      </c>
      <c r="N177" s="3" t="s">
        <v>289</v>
      </c>
      <c r="O177" s="3" t="s">
        <v>289</v>
      </c>
      <c r="P177" s="3" t="s">
        <v>289</v>
      </c>
      <c r="Q177" s="2" t="str">
        <v/>
      </c>
      <c r="R177" s="2"/>
      <c r="S177" s="2" t="str">
        <f t="array" ref="S177">IF(A178=A177,(E178-E177)/(B178-B177),"")</f>
        <v/>
      </c>
      <c r="T177" s="2" t="str">
        <f t="array" ref="T177">IF(A178=A177,(M178-M177)/(B178-B177),"")</f>
        <v/>
      </c>
      <c r="U177" s="2" t="str">
        <f t="array" ref="U177">IF(A178=A177,(I178-I177)/(B178-B177),"")</f>
        <v/>
      </c>
      <c r="V177" s="2">
        <f t="shared" si="39"/>
        <v>100</v>
      </c>
      <c r="W177" s="2" t="s">
        <v>289</v>
      </c>
      <c r="X177" s="2" t="s">
        <v>289</v>
      </c>
      <c r="Y177" s="2" t="str">
        <f t="shared" si="3"/>
        <v/>
      </c>
      <c r="Z177" s="2" t="str">
        <f t="shared" si="4"/>
        <v/>
      </c>
      <c r="AA177" s="2" t="str">
        <f t="shared" si="5"/>
        <v/>
      </c>
      <c r="AB177" s="2">
        <f t="shared" ref="AB177:AB203" si="57">IF((A178=A177),(T177-U177),)</f>
        <v>0</v>
      </c>
      <c r="AC177" s="2" t="str">
        <f>IF(A177&lt;&gt;A176,LOOKUP(A177:A998,REGIONS!A:A,REGIONS!B:B),"")</f>
        <v/>
      </c>
      <c r="AD177" s="2"/>
    </row>
    <row r="178" spans="1:30" x14ac:dyDescent="0.2">
      <c r="A178" s="3" t="s">
        <v>122</v>
      </c>
      <c r="B178" s="3">
        <v>2015</v>
      </c>
      <c r="C178" s="3">
        <v>16252.424800000001</v>
      </c>
      <c r="D178" s="3">
        <v>49.971000670000002</v>
      </c>
      <c r="E178" s="3">
        <v>92.134033849999994</v>
      </c>
      <c r="F178" s="3">
        <v>0.96845174850000004</v>
      </c>
      <c r="G178" s="3">
        <v>4.7652610869999998</v>
      </c>
      <c r="H178" s="3">
        <v>2.1322533130000001</v>
      </c>
      <c r="I178" s="3">
        <v>87.242756180000001</v>
      </c>
      <c r="J178" s="3">
        <v>1.6509012869999999</v>
      </c>
      <c r="K178" s="3">
        <v>7.052091828</v>
      </c>
      <c r="L178" s="3">
        <v>4.0542507089999997</v>
      </c>
      <c r="M178" s="3">
        <v>97.030988910000005</v>
      </c>
      <c r="N178" s="3">
        <v>0.2852100796</v>
      </c>
      <c r="O178" s="3">
        <v>2.4757759840000002</v>
      </c>
      <c r="P178" s="3">
        <v>0.20802502270000001</v>
      </c>
      <c r="Q178" s="2">
        <v>5</v>
      </c>
      <c r="R178" s="2"/>
      <c r="S178" s="2">
        <f t="array" ref="S178">IF(A179=A178,(E179-E178)/(B179-B178),"")</f>
        <v>0.37447888400000123</v>
      </c>
      <c r="T178" s="2">
        <f t="array" ref="T178">IF(A179=A178,(M179-M178)/(B179-B178),"")</f>
        <v>0.11743610599999954</v>
      </c>
      <c r="U178" s="2">
        <f t="array" ref="U178">IF(A179=A178,(I179-I178)/(B179-B178),"")</f>
        <v>0.57531472400000039</v>
      </c>
      <c r="V178" s="2">
        <f t="shared" si="39"/>
        <v>92</v>
      </c>
      <c r="W178" s="2">
        <f t="shared" ref="W178:W203" si="58">ROUND($M$2:$M$463,0)</f>
        <v>97</v>
      </c>
      <c r="X178" s="2">
        <f t="shared" ref="X178:X203" si="59">ROUND(I178:I639,0)</f>
        <v>87</v>
      </c>
      <c r="Y178" s="2" t="str">
        <f t="shared" si="3"/>
        <v/>
      </c>
      <c r="Z178" s="2" t="str">
        <f t="shared" si="4"/>
        <v/>
      </c>
      <c r="AA178" s="2" t="str">
        <f t="shared" si="5"/>
        <v/>
      </c>
      <c r="AB178" s="2">
        <f t="shared" si="57"/>
        <v>-0.45787861800000085</v>
      </c>
      <c r="AC178" s="2" t="str">
        <f>IF(A178&lt;&gt;A177,LOOKUP(A178:A998,REGIONS!A:A,REGIONS!B:B),"")</f>
        <v>Latin America &amp; Caribbean</v>
      </c>
      <c r="AD178" s="2"/>
    </row>
    <row r="179" spans="1:30" x14ac:dyDescent="0.2">
      <c r="A179" s="3" t="s">
        <v>122</v>
      </c>
      <c r="B179" s="3">
        <v>2020</v>
      </c>
      <c r="C179" s="3">
        <v>17915.566409999999</v>
      </c>
      <c r="D179" s="3">
        <v>51.835998539999999</v>
      </c>
      <c r="E179" s="3">
        <v>94.006428270000001</v>
      </c>
      <c r="F179" s="3">
        <v>1.034150511</v>
      </c>
      <c r="G179" s="3">
        <v>3.2159118150000001</v>
      </c>
      <c r="H179" s="3">
        <v>1.7435094040000001</v>
      </c>
      <c r="I179" s="3">
        <v>90.119329800000003</v>
      </c>
      <c r="J179" s="3">
        <v>1.8491699989999999</v>
      </c>
      <c r="K179" s="3">
        <v>4.5834386909999996</v>
      </c>
      <c r="L179" s="3">
        <v>3.4480615079999999</v>
      </c>
      <c r="M179" s="3">
        <v>97.618169440000003</v>
      </c>
      <c r="N179" s="3">
        <v>0.27686600569999997</v>
      </c>
      <c r="O179" s="3">
        <v>1.94525887</v>
      </c>
      <c r="P179" s="3">
        <v>0.15970568490000001</v>
      </c>
      <c r="Q179" s="2" t="str">
        <v/>
      </c>
      <c r="R179" s="2"/>
      <c r="S179" s="2" t="str">
        <f t="array" ref="S179">IF(A180=A179,(E180-E179)/(B180-B179),"")</f>
        <v/>
      </c>
      <c r="T179" s="2" t="str">
        <f t="array" ref="T179">IF(A180=A179,(M180-M179)/(B180-B179),"")</f>
        <v/>
      </c>
      <c r="U179" s="2" t="str">
        <f t="array" ref="U179">IF(A180=A179,(I180-I179)/(B180-B179),"")</f>
        <v/>
      </c>
      <c r="V179" s="2">
        <f t="shared" si="39"/>
        <v>94</v>
      </c>
      <c r="W179" s="2">
        <f t="shared" si="58"/>
        <v>98</v>
      </c>
      <c r="X179" s="2">
        <f t="shared" si="59"/>
        <v>90</v>
      </c>
      <c r="Y179" s="2" t="str">
        <f t="shared" si="3"/>
        <v/>
      </c>
      <c r="Z179" s="2" t="str">
        <f t="shared" si="4"/>
        <v/>
      </c>
      <c r="AA179" s="2" t="str">
        <f t="shared" si="5"/>
        <v/>
      </c>
      <c r="AB179" s="2">
        <f t="shared" si="57"/>
        <v>0</v>
      </c>
      <c r="AC179" s="2" t="str">
        <f>IF(A179&lt;&gt;A178,LOOKUP(A179:A998,REGIONS!A:A,REGIONS!B:B),"")</f>
        <v/>
      </c>
      <c r="AD179" s="2"/>
    </row>
    <row r="180" spans="1:30" x14ac:dyDescent="0.2">
      <c r="A180" s="3" t="s">
        <v>123</v>
      </c>
      <c r="B180" s="3">
        <v>2015</v>
      </c>
      <c r="C180" s="3">
        <v>11432.0957</v>
      </c>
      <c r="D180" s="3">
        <v>35.140998840000002</v>
      </c>
      <c r="E180" s="3">
        <v>63.615389540000002</v>
      </c>
      <c r="F180" s="3">
        <v>16.090256029999999</v>
      </c>
      <c r="G180" s="3">
        <v>9.7579804439999993</v>
      </c>
      <c r="H180" s="3">
        <v>10.53637399</v>
      </c>
      <c r="I180" s="3">
        <v>51.949155339999997</v>
      </c>
      <c r="J180" s="3">
        <v>18.760629779999999</v>
      </c>
      <c r="K180" s="3">
        <v>13.309717210000001</v>
      </c>
      <c r="L180" s="3">
        <v>15.980497679999999</v>
      </c>
      <c r="M180" s="3">
        <v>85.147507689999998</v>
      </c>
      <c r="N180" s="3">
        <v>11.161602630000001</v>
      </c>
      <c r="O180" s="3">
        <v>3.202620418</v>
      </c>
      <c r="P180" s="3">
        <v>0.48826926510000002</v>
      </c>
      <c r="Q180" s="2">
        <v>5</v>
      </c>
      <c r="R180" s="2"/>
      <c r="S180" s="2">
        <f t="array" ref="S180">IF(A181=A180,(E181-E180)/(B181-B180),"")</f>
        <v>6.9279840000000092E-2</v>
      </c>
      <c r="T180" s="2">
        <f t="array" ref="T180">IF(A181=A180,(M181-M180)/(B181-B180),"")</f>
        <v>0.28683647599999917</v>
      </c>
      <c r="U180" s="2">
        <f t="array" ref="U180">IF(A181=A180,(I181-I180)/(B181-B180),"")</f>
        <v>-0.24019526999999954</v>
      </c>
      <c r="V180" s="2">
        <f t="shared" si="39"/>
        <v>64</v>
      </c>
      <c r="W180" s="2">
        <f t="shared" si="58"/>
        <v>85</v>
      </c>
      <c r="X180" s="2">
        <f t="shared" si="59"/>
        <v>52</v>
      </c>
      <c r="Y180" s="2" t="str">
        <f t="shared" si="3"/>
        <v/>
      </c>
      <c r="Z180" s="2" t="str">
        <f t="shared" si="4"/>
        <v/>
      </c>
      <c r="AA180" s="2" t="str">
        <f t="shared" si="5"/>
        <v/>
      </c>
      <c r="AB180" s="2">
        <f t="shared" si="57"/>
        <v>0.52703174599999869</v>
      </c>
      <c r="AC180" s="2" t="str">
        <f>IF(A180&lt;&gt;A179,LOOKUP(A180:A998,REGIONS!A:A,REGIONS!B:B),"")</f>
        <v>Sub-Saharan Africa</v>
      </c>
      <c r="AD180" s="2"/>
    </row>
    <row r="181" spans="1:30" x14ac:dyDescent="0.2">
      <c r="A181" s="3" t="s">
        <v>123</v>
      </c>
      <c r="B181" s="3">
        <v>2020</v>
      </c>
      <c r="C181" s="3">
        <v>13132.79199</v>
      </c>
      <c r="D181" s="3">
        <v>36.875</v>
      </c>
      <c r="E181" s="3">
        <v>63.961788740000003</v>
      </c>
      <c r="F181" s="3">
        <v>21.281591500000001</v>
      </c>
      <c r="G181" s="3">
        <v>6.2961194059999999</v>
      </c>
      <c r="H181" s="3">
        <v>8.4605003540000006</v>
      </c>
      <c r="I181" s="3">
        <v>50.74817899</v>
      </c>
      <c r="J181" s="3">
        <v>26.14432944</v>
      </c>
      <c r="K181" s="3">
        <v>9.7047191430000002</v>
      </c>
      <c r="L181" s="3">
        <v>13.402772430000001</v>
      </c>
      <c r="M181" s="3">
        <v>86.581690069999993</v>
      </c>
      <c r="N181" s="3">
        <v>12.957241529999999</v>
      </c>
      <c r="O181" s="3">
        <v>0.46106839799999999</v>
      </c>
      <c r="P181" s="3">
        <v>0</v>
      </c>
      <c r="Q181" s="2" t="str">
        <v/>
      </c>
      <c r="R181" s="2"/>
      <c r="S181" s="2" t="str">
        <f t="array" ref="S181">IF(A182=A181,(E182-E181)/(B182-B181),"")</f>
        <v/>
      </c>
      <c r="T181" s="2" t="str">
        <f t="array" ref="T181">IF(A182=A181,(M182-M181)/(B182-B181),"")</f>
        <v/>
      </c>
      <c r="U181" s="2" t="str">
        <f t="array" ref="U181">IF(A182=A181,(I182-I181)/(B182-B181),"")</f>
        <v/>
      </c>
      <c r="V181" s="2">
        <f t="shared" si="39"/>
        <v>64</v>
      </c>
      <c r="W181" s="2">
        <f t="shared" si="58"/>
        <v>87</v>
      </c>
      <c r="X181" s="2">
        <f t="shared" si="59"/>
        <v>51</v>
      </c>
      <c r="Y181" s="2" t="str">
        <f t="shared" si="3"/>
        <v/>
      </c>
      <c r="Z181" s="2" t="str">
        <f t="shared" si="4"/>
        <v/>
      </c>
      <c r="AA181" s="2" t="str">
        <f t="shared" si="5"/>
        <v/>
      </c>
      <c r="AB181" s="2">
        <f t="shared" si="57"/>
        <v>0</v>
      </c>
      <c r="AC181" s="2" t="str">
        <f>IF(A181&lt;&gt;A180,LOOKUP(A181:A998,REGIONS!A:A,REGIONS!B:B),"")</f>
        <v/>
      </c>
      <c r="AD181" s="2"/>
    </row>
    <row r="182" spans="1:30" x14ac:dyDescent="0.2">
      <c r="A182" s="3" t="s">
        <v>124</v>
      </c>
      <c r="B182" s="3">
        <v>2015</v>
      </c>
      <c r="C182" s="3">
        <v>1737.2070309999999</v>
      </c>
      <c r="D182" s="3">
        <v>42.12299728</v>
      </c>
      <c r="E182" s="3">
        <v>58.764347620000002</v>
      </c>
      <c r="F182" s="3">
        <v>10.59149221</v>
      </c>
      <c r="G182" s="3">
        <v>29.744379070000001</v>
      </c>
      <c r="H182" s="3">
        <v>0.89978109260000005</v>
      </c>
      <c r="I182" s="3">
        <v>48.422730049999998</v>
      </c>
      <c r="J182" s="3">
        <v>7.5662803609999996</v>
      </c>
      <c r="K182" s="3">
        <v>42.58264827</v>
      </c>
      <c r="L182" s="3">
        <v>1.428341318</v>
      </c>
      <c r="M182" s="3">
        <v>72.973731220000005</v>
      </c>
      <c r="N182" s="3">
        <v>14.748133599999999</v>
      </c>
      <c r="O182" s="3">
        <v>12.104595890000001</v>
      </c>
      <c r="P182" s="3">
        <v>0.17353928900000001</v>
      </c>
      <c r="Q182" s="2">
        <v>5</v>
      </c>
      <c r="R182" s="2"/>
      <c r="S182" s="2">
        <f t="array" ref="S182">IF(A183=A182,(E183-E182)/(B183-B182),"")</f>
        <v>5.0512917999999726E-2</v>
      </c>
      <c r="T182" s="2">
        <f t="array" ref="T182">IF(A183=A182,(M183-M182)/(B183-B182),"")</f>
        <v>-0.47187666199999967</v>
      </c>
      <c r="U182" s="2">
        <f t="array" ref="U182">IF(A183=A182,(I183-I182)/(B183-B182),"")</f>
        <v>0.28183505000000081</v>
      </c>
      <c r="V182" s="2">
        <f t="shared" si="39"/>
        <v>59</v>
      </c>
      <c r="W182" s="2">
        <f t="shared" si="58"/>
        <v>73</v>
      </c>
      <c r="X182" s="2">
        <f t="shared" si="59"/>
        <v>48</v>
      </c>
      <c r="Y182" s="2" t="str">
        <f t="shared" si="3"/>
        <v/>
      </c>
      <c r="Z182" s="2" t="str">
        <f t="shared" si="4"/>
        <v/>
      </c>
      <c r="AA182" s="2" t="str">
        <f t="shared" si="5"/>
        <v/>
      </c>
      <c r="AB182" s="2">
        <f t="shared" si="57"/>
        <v>-0.75371171200000053</v>
      </c>
      <c r="AC182" s="2" t="str">
        <f>IF(A182&lt;&gt;A181,LOOKUP(A182:A998,REGIONS!A:A,REGIONS!B:B),"")</f>
        <v>Sub-Saharan Africa</v>
      </c>
      <c r="AD182" s="2"/>
    </row>
    <row r="183" spans="1:30" x14ac:dyDescent="0.2">
      <c r="A183" s="3" t="s">
        <v>124</v>
      </c>
      <c r="B183" s="3">
        <v>2020</v>
      </c>
      <c r="C183" s="3">
        <v>1967.998047</v>
      </c>
      <c r="D183" s="3">
        <v>44.195999149999999</v>
      </c>
      <c r="E183" s="3">
        <v>59.016912210000001</v>
      </c>
      <c r="F183" s="3">
        <v>14.03457137</v>
      </c>
      <c r="G183" s="3">
        <v>26.6263769</v>
      </c>
      <c r="H183" s="3">
        <v>0.3221395192</v>
      </c>
      <c r="I183" s="3">
        <v>49.831905300000003</v>
      </c>
      <c r="J183" s="3">
        <v>9.2857730259999993</v>
      </c>
      <c r="K183" s="3">
        <v>40.316451290000003</v>
      </c>
      <c r="L183" s="3">
        <v>0.56587038450000005</v>
      </c>
      <c r="M183" s="3">
        <v>70.614347910000006</v>
      </c>
      <c r="N183" s="3">
        <v>20.03063358</v>
      </c>
      <c r="O183" s="3">
        <v>9.3406252839999997</v>
      </c>
      <c r="P183" s="3">
        <v>1.4393226929999999E-2</v>
      </c>
      <c r="Q183" s="2" t="str">
        <v/>
      </c>
      <c r="R183" s="2"/>
      <c r="S183" s="2" t="str">
        <f t="array" ref="S183">IF(A184=A183,(E184-E183)/(B184-B183),"")</f>
        <v/>
      </c>
      <c r="T183" s="2" t="str">
        <f t="array" ref="T183">IF(A184=A183,(M184-M183)/(B184-B183),"")</f>
        <v/>
      </c>
      <c r="U183" s="2" t="str">
        <f t="array" ref="U183">IF(A184=A183,(I184-I183)/(B184-B183),"")</f>
        <v/>
      </c>
      <c r="V183" s="2">
        <f t="shared" si="39"/>
        <v>59</v>
      </c>
      <c r="W183" s="2">
        <f t="shared" si="58"/>
        <v>71</v>
      </c>
      <c r="X183" s="2">
        <f t="shared" si="59"/>
        <v>50</v>
      </c>
      <c r="Y183" s="2" t="str">
        <f t="shared" si="3"/>
        <v/>
      </c>
      <c r="Z183" s="2" t="str">
        <f t="shared" si="4"/>
        <v/>
      </c>
      <c r="AA183" s="2" t="str">
        <f t="shared" si="5"/>
        <v/>
      </c>
      <c r="AB183" s="2">
        <f t="shared" si="57"/>
        <v>0</v>
      </c>
      <c r="AC183" s="2" t="str">
        <f>IF(A183&lt;&gt;A182,LOOKUP(A183:A998,REGIONS!A:A,REGIONS!B:B),"")</f>
        <v/>
      </c>
      <c r="AD183" s="2"/>
    </row>
    <row r="184" spans="1:30" x14ac:dyDescent="0.2">
      <c r="A184" s="3" t="s">
        <v>125</v>
      </c>
      <c r="B184" s="3">
        <v>2015</v>
      </c>
      <c r="C184" s="3">
        <v>767.43298340000001</v>
      </c>
      <c r="D184" s="3">
        <v>26.44099808</v>
      </c>
      <c r="E184" s="3">
        <v>95.161856950000001</v>
      </c>
      <c r="F184" s="3">
        <v>1.233247953</v>
      </c>
      <c r="G184" s="3">
        <v>1.344803287</v>
      </c>
      <c r="H184" s="3">
        <v>2.2600918079999999</v>
      </c>
      <c r="I184" s="3">
        <v>93.422769709999997</v>
      </c>
      <c r="J184" s="3">
        <v>1.6765425039999999</v>
      </c>
      <c r="K184" s="3">
        <v>1.82819943</v>
      </c>
      <c r="L184" s="3">
        <v>3.0724883580000002</v>
      </c>
      <c r="M184" s="3">
        <v>100</v>
      </c>
      <c r="N184" s="3">
        <v>0</v>
      </c>
      <c r="O184" s="3">
        <v>0</v>
      </c>
      <c r="P184" s="3">
        <v>0</v>
      </c>
      <c r="Q184" s="2">
        <v>5</v>
      </c>
      <c r="R184" s="2"/>
      <c r="S184" s="2">
        <f t="array" ref="S184">IF(A185=A184,(E185-E184)/(B185-B184),"")</f>
        <v>7.8589980000000989E-2</v>
      </c>
      <c r="T184" s="2">
        <f t="array" ref="T184">IF(A185=A184,(M185-M184)/(B185-B184),"")</f>
        <v>0</v>
      </c>
      <c r="U184" s="2">
        <f t="array" ref="U184">IF(A185=A184,(I185-I184)/(B185-B184),"")</f>
        <v>0.10114415799999961</v>
      </c>
      <c r="V184" s="2">
        <f t="shared" si="39"/>
        <v>95</v>
      </c>
      <c r="W184" s="2">
        <f t="shared" si="58"/>
        <v>100</v>
      </c>
      <c r="X184" s="2">
        <f t="shared" si="59"/>
        <v>93</v>
      </c>
      <c r="Y184" s="2" t="str">
        <f t="shared" si="3"/>
        <v/>
      </c>
      <c r="Z184" s="2" t="str">
        <f t="shared" si="4"/>
        <v>Full access</v>
      </c>
      <c r="AA184" s="2" t="str">
        <f t="shared" si="5"/>
        <v/>
      </c>
      <c r="AB184" s="2">
        <f t="shared" si="57"/>
        <v>-0.10114415799999961</v>
      </c>
      <c r="AC184" s="2" t="str">
        <f>IF(A184&lt;&gt;A183,LOOKUP(A184:A998,REGIONS!A:A,REGIONS!B:B),"")</f>
        <v>Latin America &amp; Caribbean</v>
      </c>
      <c r="AD184" s="2"/>
    </row>
    <row r="185" spans="1:30" x14ac:dyDescent="0.2">
      <c r="A185" s="3" t="s">
        <v>125</v>
      </c>
      <c r="B185" s="3">
        <v>2020</v>
      </c>
      <c r="C185" s="3">
        <v>786.55902100000003</v>
      </c>
      <c r="D185" s="3">
        <v>26.7859993</v>
      </c>
      <c r="E185" s="3">
        <v>95.554806850000006</v>
      </c>
      <c r="F185" s="3">
        <v>1.205244408</v>
      </c>
      <c r="G185" s="3">
        <v>1.143069849</v>
      </c>
      <c r="H185" s="3">
        <v>2.0968788969999999</v>
      </c>
      <c r="I185" s="3">
        <v>93.928490499999995</v>
      </c>
      <c r="J185" s="3">
        <v>1.6461938620000001</v>
      </c>
      <c r="K185" s="3">
        <v>1.5612748329999999</v>
      </c>
      <c r="L185" s="3">
        <v>2.864040809</v>
      </c>
      <c r="M185" s="3">
        <v>100</v>
      </c>
      <c r="N185" s="3">
        <v>0</v>
      </c>
      <c r="O185" s="3">
        <v>0</v>
      </c>
      <c r="P185" s="3">
        <v>0</v>
      </c>
      <c r="Q185" s="2" t="str">
        <v/>
      </c>
      <c r="R185" s="2"/>
      <c r="S185" s="2" t="str">
        <f t="array" ref="S185">IF(A186=A185,(E186-E185)/(B186-B185),"")</f>
        <v/>
      </c>
      <c r="T185" s="2" t="str">
        <f t="array" ref="T185">IF(A186=A185,(M186-M185)/(B186-B185),"")</f>
        <v/>
      </c>
      <c r="U185" s="2" t="str">
        <f t="array" ref="U185">IF(A186=A185,(I186-I185)/(B186-B185),"")</f>
        <v/>
      </c>
      <c r="V185" s="2">
        <f t="shared" si="39"/>
        <v>96</v>
      </c>
      <c r="W185" s="2">
        <f t="shared" si="58"/>
        <v>100</v>
      </c>
      <c r="X185" s="2">
        <f t="shared" si="59"/>
        <v>94</v>
      </c>
      <c r="Y185" s="2" t="str">
        <f t="shared" si="3"/>
        <v/>
      </c>
      <c r="Z185" s="2" t="str">
        <f t="shared" si="4"/>
        <v/>
      </c>
      <c r="AA185" s="2" t="str">
        <f t="shared" si="5"/>
        <v/>
      </c>
      <c r="AB185" s="2">
        <f t="shared" si="57"/>
        <v>0</v>
      </c>
      <c r="AC185" s="2" t="str">
        <f>IF(A185&lt;&gt;A184,LOOKUP(A185:A998,REGIONS!A:A,REGIONS!B:B),"")</f>
        <v/>
      </c>
      <c r="AD185" s="2"/>
    </row>
    <row r="186" spans="1:30" x14ac:dyDescent="0.2">
      <c r="A186" s="3" t="s">
        <v>126</v>
      </c>
      <c r="B186" s="3">
        <v>2015</v>
      </c>
      <c r="C186" s="3">
        <v>10695.54004</v>
      </c>
      <c r="D186" s="3">
        <v>52.426998140000002</v>
      </c>
      <c r="E186" s="3">
        <v>64.567485939999997</v>
      </c>
      <c r="F186" s="3">
        <v>9.2184870100000005</v>
      </c>
      <c r="G186" s="3">
        <v>25.477839450000001</v>
      </c>
      <c r="H186" s="3">
        <v>0.73618759609999995</v>
      </c>
      <c r="I186" s="3">
        <v>42.416418049999997</v>
      </c>
      <c r="J186" s="3">
        <v>12.228897890000001</v>
      </c>
      <c r="K186" s="3">
        <v>43.807193750000003</v>
      </c>
      <c r="L186" s="3">
        <v>1.5474903170000001</v>
      </c>
      <c r="M186" s="3">
        <v>84.667679129999996</v>
      </c>
      <c r="N186" s="3">
        <v>6.4867974830000001</v>
      </c>
      <c r="O186" s="3">
        <v>8.8455233880000002</v>
      </c>
      <c r="P186" s="3">
        <v>0</v>
      </c>
      <c r="Q186" s="2">
        <v>5</v>
      </c>
      <c r="R186" s="2"/>
      <c r="S186" s="2">
        <f t="array" ref="S186">IF(A187=A186,(E187-E186)/(B187-B186),"")</f>
        <v>0.4255644920000009</v>
      </c>
      <c r="T186" s="2">
        <f t="array" ref="T186">IF(A187=A186,(M187-M186)/(B187-B186),"")</f>
        <v>-9.0115679999996697E-3</v>
      </c>
      <c r="U186" s="2">
        <f t="array" ref="U186">IF(A187=A186,(I187-I186)/(B187-B186),"")</f>
        <v>8.5856410000000952E-2</v>
      </c>
      <c r="V186" s="2">
        <f t="shared" si="39"/>
        <v>65</v>
      </c>
      <c r="W186" s="2">
        <f t="shared" si="58"/>
        <v>85</v>
      </c>
      <c r="X186" s="2">
        <f t="shared" si="59"/>
        <v>42</v>
      </c>
      <c r="Y186" s="2" t="str">
        <f t="shared" si="3"/>
        <v/>
      </c>
      <c r="Z186" s="2" t="str">
        <f t="shared" si="4"/>
        <v/>
      </c>
      <c r="AA186" s="2" t="str">
        <f t="shared" si="5"/>
        <v/>
      </c>
      <c r="AB186" s="2">
        <f t="shared" si="57"/>
        <v>-9.4867978000000616E-2</v>
      </c>
      <c r="AC186" s="2" t="str">
        <f>IF(A186&lt;&gt;A185,LOOKUP(A186:A998,REGIONS!A:A,REGIONS!B:B),"")</f>
        <v>Sub-Saharan Africa</v>
      </c>
      <c r="AD186" s="2"/>
    </row>
    <row r="187" spans="1:30" x14ac:dyDescent="0.2">
      <c r="A187" s="3" t="s">
        <v>126</v>
      </c>
      <c r="B187" s="3">
        <v>2020</v>
      </c>
      <c r="C187" s="3">
        <v>11402.5332</v>
      </c>
      <c r="D187" s="3">
        <v>57.087997440000002</v>
      </c>
      <c r="E187" s="3">
        <v>66.695308400000002</v>
      </c>
      <c r="F187" s="3">
        <v>9.8145436519999993</v>
      </c>
      <c r="G187" s="3">
        <v>23.490147950000001</v>
      </c>
      <c r="H187" s="3">
        <v>0</v>
      </c>
      <c r="I187" s="3">
        <v>42.845700100000002</v>
      </c>
      <c r="J187" s="3">
        <v>13.25598695</v>
      </c>
      <c r="K187" s="3">
        <v>43.898312949999998</v>
      </c>
      <c r="L187" s="3">
        <v>0</v>
      </c>
      <c r="M187" s="3">
        <v>84.622621289999998</v>
      </c>
      <c r="N187" s="3">
        <v>7.2276738790000001</v>
      </c>
      <c r="O187" s="3">
        <v>8.1497048349999996</v>
      </c>
      <c r="P187" s="3">
        <v>0</v>
      </c>
      <c r="Q187" s="2" t="str">
        <v/>
      </c>
      <c r="R187" s="2"/>
      <c r="S187" s="2" t="str">
        <f t="array" ref="S187">IF(A188=A187,(E188-E187)/(B188-B187),"")</f>
        <v/>
      </c>
      <c r="T187" s="2" t="str">
        <f t="array" ref="T187">IF(A188=A187,(M188-M187)/(B188-B187),"")</f>
        <v/>
      </c>
      <c r="U187" s="2" t="str">
        <f t="array" ref="U187">IF(A188=A187,(I188-I187)/(B188-B187),"")</f>
        <v/>
      </c>
      <c r="V187" s="2">
        <f t="shared" si="39"/>
        <v>67</v>
      </c>
      <c r="W187" s="2">
        <f t="shared" si="58"/>
        <v>85</v>
      </c>
      <c r="X187" s="2">
        <f t="shared" si="59"/>
        <v>43</v>
      </c>
      <c r="Y187" s="2" t="str">
        <f t="shared" si="3"/>
        <v/>
      </c>
      <c r="Z187" s="2" t="str">
        <f t="shared" si="4"/>
        <v/>
      </c>
      <c r="AA187" s="2" t="str">
        <f t="shared" si="5"/>
        <v/>
      </c>
      <c r="AB187" s="2">
        <f t="shared" si="57"/>
        <v>0</v>
      </c>
      <c r="AC187" s="2" t="str">
        <f>IF(A187&lt;&gt;A186,LOOKUP(A187:A998,REGIONS!A:A,REGIONS!B:B),"")</f>
        <v/>
      </c>
      <c r="AD187" s="2"/>
    </row>
    <row r="188" spans="1:30" x14ac:dyDescent="0.2">
      <c r="A188" s="3" t="s">
        <v>127</v>
      </c>
      <c r="B188" s="3">
        <v>2015</v>
      </c>
      <c r="C188" s="3">
        <v>9112.9042969999991</v>
      </c>
      <c r="D188" s="3">
        <v>55.164997100000001</v>
      </c>
      <c r="E188" s="3">
        <v>93.254410710000002</v>
      </c>
      <c r="F188" s="3">
        <v>0.43175410669999997</v>
      </c>
      <c r="G188" s="3">
        <v>6.0221561560000003</v>
      </c>
      <c r="H188" s="3">
        <v>0.29167902839999998</v>
      </c>
      <c r="I188" s="3">
        <v>86.437073749999996</v>
      </c>
      <c r="J188" s="3">
        <v>0.77584410459999997</v>
      </c>
      <c r="K188" s="3">
        <v>12.14597638</v>
      </c>
      <c r="L188" s="3">
        <v>0.6411057671</v>
      </c>
      <c r="M188" s="3">
        <v>98.795162680000004</v>
      </c>
      <c r="N188" s="3">
        <v>0.15209716100000001</v>
      </c>
      <c r="O188" s="3">
        <v>1.04505549</v>
      </c>
      <c r="P188" s="3">
        <v>7.6846736400000004E-3</v>
      </c>
      <c r="Q188" s="2">
        <v>5</v>
      </c>
      <c r="R188" s="2"/>
      <c r="S188" s="2">
        <f t="array" ref="S188">IF(A189=A188,(E189-E188)/(B189-B188),"")</f>
        <v>0.48696208400000102</v>
      </c>
      <c r="T188" s="2">
        <f t="array" ref="T188">IF(A189=A188,(M189-M188)/(B189-B188),"")</f>
        <v>0.20842402600000015</v>
      </c>
      <c r="U188" s="2">
        <f t="array" ref="U188">IF(A189=A188,(I189-I188)/(B189-B188),"")</f>
        <v>0.68774516000000008</v>
      </c>
      <c r="V188" s="2">
        <f t="shared" si="39"/>
        <v>93</v>
      </c>
      <c r="W188" s="2">
        <f t="shared" si="58"/>
        <v>99</v>
      </c>
      <c r="X188" s="2">
        <f t="shared" si="59"/>
        <v>86</v>
      </c>
      <c r="Y188" s="2" t="str">
        <f t="shared" si="3"/>
        <v/>
      </c>
      <c r="Z188" s="2" t="str">
        <f t="shared" si="4"/>
        <v/>
      </c>
      <c r="AA188" s="2" t="str">
        <f t="shared" si="5"/>
        <v/>
      </c>
      <c r="AB188" s="2">
        <f t="shared" si="57"/>
        <v>-0.47932113399999993</v>
      </c>
      <c r="AC188" s="2" t="str">
        <f>IF(A188&lt;&gt;A187,LOOKUP(A188:A998,REGIONS!A:A,REGIONS!B:B),"")</f>
        <v>Latin America &amp; Caribbean</v>
      </c>
      <c r="AD188" s="2"/>
    </row>
    <row r="189" spans="1:30" x14ac:dyDescent="0.2">
      <c r="A189" s="3" t="s">
        <v>127</v>
      </c>
      <c r="B189" s="3">
        <v>2020</v>
      </c>
      <c r="C189" s="3">
        <v>9904.6083980000003</v>
      </c>
      <c r="D189" s="3">
        <v>58.358997340000002</v>
      </c>
      <c r="E189" s="3">
        <v>95.689221130000007</v>
      </c>
      <c r="F189" s="3">
        <v>0.4256206085</v>
      </c>
      <c r="G189" s="3">
        <v>3.8851582640000002</v>
      </c>
      <c r="H189" s="3">
        <v>0</v>
      </c>
      <c r="I189" s="3">
        <v>89.875799549999996</v>
      </c>
      <c r="J189" s="3">
        <v>0.80670950789999996</v>
      </c>
      <c r="K189" s="3">
        <v>9.3174909459999995</v>
      </c>
      <c r="L189" s="3">
        <v>0</v>
      </c>
      <c r="M189" s="3">
        <v>99.837282810000005</v>
      </c>
      <c r="N189" s="3">
        <v>0.15370152619999999</v>
      </c>
      <c r="O189" s="3">
        <v>9.0156632960000007E-3</v>
      </c>
      <c r="P189" s="3">
        <v>0</v>
      </c>
      <c r="Q189" s="2" t="str">
        <v/>
      </c>
      <c r="R189" s="2"/>
      <c r="S189" s="2" t="str">
        <f t="array" ref="S189">IF(A190=A189,(E190-E189)/(B190-B189),"")</f>
        <v/>
      </c>
      <c r="T189" s="2" t="str">
        <f t="array" ref="T189">IF(A190=A189,(M190-M189)/(B190-B189),"")</f>
        <v/>
      </c>
      <c r="U189" s="2" t="str">
        <f t="array" ref="U189">IF(A190=A189,(I190-I189)/(B190-B189),"")</f>
        <v/>
      </c>
      <c r="V189" s="2">
        <f t="shared" si="39"/>
        <v>96</v>
      </c>
      <c r="W189" s="2">
        <f t="shared" si="58"/>
        <v>100</v>
      </c>
      <c r="X189" s="2">
        <f t="shared" si="59"/>
        <v>90</v>
      </c>
      <c r="Y189" s="2" t="str">
        <f t="shared" si="3"/>
        <v/>
      </c>
      <c r="Z189" s="2" t="str">
        <f t="shared" si="4"/>
        <v/>
      </c>
      <c r="AA189" s="2" t="str">
        <f t="shared" si="5"/>
        <v/>
      </c>
      <c r="AB189" s="2">
        <f t="shared" si="57"/>
        <v>0</v>
      </c>
      <c r="AC189" s="2" t="str">
        <f>IF(A189&lt;&gt;A188,LOOKUP(A189:A998,REGIONS!A:A,REGIONS!B:B),"")</f>
        <v/>
      </c>
      <c r="AD189" s="2"/>
    </row>
    <row r="190" spans="1:30" x14ac:dyDescent="0.2">
      <c r="A190" s="3" t="s">
        <v>128</v>
      </c>
      <c r="B190" s="3">
        <v>2015</v>
      </c>
      <c r="C190" s="3">
        <v>9777.9248050000006</v>
      </c>
      <c r="D190" s="3">
        <v>70.5</v>
      </c>
      <c r="E190" s="3">
        <v>99.970528959999996</v>
      </c>
      <c r="F190" s="3">
        <v>0</v>
      </c>
      <c r="G190" s="3">
        <v>2.9471039399999999E-2</v>
      </c>
      <c r="H190" s="3">
        <v>0</v>
      </c>
      <c r="I190" s="3">
        <v>99.900089719999997</v>
      </c>
      <c r="J190" s="3">
        <v>0</v>
      </c>
      <c r="K190" s="3">
        <v>9.9910284789999998E-2</v>
      </c>
      <c r="L190" s="3">
        <v>0</v>
      </c>
      <c r="M190" s="3">
        <v>100</v>
      </c>
      <c r="N190" s="3">
        <v>0</v>
      </c>
      <c r="O190" s="3">
        <v>0</v>
      </c>
      <c r="P190" s="3">
        <v>0</v>
      </c>
      <c r="Q190" s="2">
        <v>5</v>
      </c>
      <c r="R190" s="2"/>
      <c r="S190" s="2">
        <f t="array" ref="S190">IF(A191=A190,(E191-E190)/(B191-B190),"")</f>
        <v>5.8937020000001897E-3</v>
      </c>
      <c r="T190" s="2">
        <f t="array" ref="T190">IF(A191=A190,(M191-M190)/(B191-B190),"")</f>
        <v>0</v>
      </c>
      <c r="U190" s="2">
        <f t="array" ref="U190">IF(A191=A190,(I191-I190)/(B191-B190),"")</f>
        <v>1.9982056000000626E-2</v>
      </c>
      <c r="V190" s="2">
        <f t="shared" si="39"/>
        <v>100</v>
      </c>
      <c r="W190" s="2">
        <f t="shared" si="58"/>
        <v>100</v>
      </c>
      <c r="X190" s="2">
        <f t="shared" si="59"/>
        <v>100</v>
      </c>
      <c r="Y190" s="2" t="str">
        <f t="shared" si="3"/>
        <v>Full access</v>
      </c>
      <c r="Z190" s="2" t="str">
        <f t="shared" si="4"/>
        <v>Full access</v>
      </c>
      <c r="AA190" s="2" t="str">
        <f t="shared" si="5"/>
        <v>Full access</v>
      </c>
      <c r="AB190" s="2">
        <f t="shared" si="57"/>
        <v>-1.9982056000000626E-2</v>
      </c>
      <c r="AC190" s="2" t="str">
        <f>IF(A190&lt;&gt;A189,LOOKUP(A190:A998,REGIONS!A:A,REGIONS!B:B),"")</f>
        <v>Europe &amp; Central Asia</v>
      </c>
      <c r="AD190" s="2"/>
    </row>
    <row r="191" spans="1:30" x14ac:dyDescent="0.2">
      <c r="A191" s="3" t="s">
        <v>128</v>
      </c>
      <c r="B191" s="3">
        <v>2020</v>
      </c>
      <c r="C191" s="3">
        <v>9660.3496090000008</v>
      </c>
      <c r="D191" s="3">
        <v>71.942001340000004</v>
      </c>
      <c r="E191" s="3">
        <v>99.999997469999997</v>
      </c>
      <c r="F191" s="3">
        <v>0</v>
      </c>
      <c r="G191" s="3">
        <v>2.5272441919999999E-6</v>
      </c>
      <c r="H191" s="3">
        <v>0</v>
      </c>
      <c r="I191" s="3">
        <v>100</v>
      </c>
      <c r="J191" s="3">
        <v>0</v>
      </c>
      <c r="K191" s="3">
        <v>0</v>
      </c>
      <c r="L191" s="3">
        <v>0</v>
      </c>
      <c r="M191" s="3">
        <v>100</v>
      </c>
      <c r="N191" s="3">
        <v>0</v>
      </c>
      <c r="O191" s="3">
        <v>0</v>
      </c>
      <c r="P191" s="3">
        <v>0</v>
      </c>
      <c r="Q191" s="2" t="str">
        <v/>
      </c>
      <c r="R191" s="2"/>
      <c r="S191" s="2" t="str">
        <f t="array" ref="S191">IF(A192=A191,(E192-E191)/(B192-B191),"")</f>
        <v/>
      </c>
      <c r="T191" s="2" t="str">
        <f t="array" ref="T191">IF(A192=A191,(M192-M191)/(B192-B191),"")</f>
        <v/>
      </c>
      <c r="U191" s="2" t="str">
        <f t="array" ref="U191">IF(A192=A191,(I192-I191)/(B192-B191),"")</f>
        <v/>
      </c>
      <c r="V191" s="2">
        <f t="shared" si="39"/>
        <v>100</v>
      </c>
      <c r="W191" s="2">
        <f t="shared" si="58"/>
        <v>100</v>
      </c>
      <c r="X191" s="2">
        <f t="shared" si="59"/>
        <v>100</v>
      </c>
      <c r="Y191" s="2" t="str">
        <f t="shared" si="3"/>
        <v/>
      </c>
      <c r="Z191" s="2" t="str">
        <f t="shared" si="4"/>
        <v/>
      </c>
      <c r="AA191" s="2" t="str">
        <f t="shared" si="5"/>
        <v/>
      </c>
      <c r="AB191" s="2">
        <f t="shared" si="57"/>
        <v>0</v>
      </c>
      <c r="AC191" s="2" t="str">
        <f>IF(A191&lt;&gt;A190,LOOKUP(A191:A998,REGIONS!A:A,REGIONS!B:B),"")</f>
        <v/>
      </c>
      <c r="AD191" s="2"/>
    </row>
    <row r="192" spans="1:30" x14ac:dyDescent="0.2">
      <c r="A192" s="3" t="s">
        <v>129</v>
      </c>
      <c r="B192" s="3">
        <v>2015</v>
      </c>
      <c r="C192" s="3">
        <v>330.23699950000002</v>
      </c>
      <c r="D192" s="3">
        <v>93.699996949999999</v>
      </c>
      <c r="E192" s="3">
        <v>100.00000230000001</v>
      </c>
      <c r="F192" s="3">
        <v>0</v>
      </c>
      <c r="G192" s="3">
        <v>0</v>
      </c>
      <c r="H192" s="3">
        <v>0</v>
      </c>
      <c r="I192" s="3">
        <v>100</v>
      </c>
      <c r="J192" s="3">
        <v>0</v>
      </c>
      <c r="K192" s="3">
        <v>0</v>
      </c>
      <c r="L192" s="3">
        <v>0</v>
      </c>
      <c r="M192" s="3">
        <v>100</v>
      </c>
      <c r="N192" s="3">
        <v>0</v>
      </c>
      <c r="O192" s="3">
        <v>0</v>
      </c>
      <c r="P192" s="3">
        <v>0</v>
      </c>
      <c r="Q192" s="2">
        <v>5</v>
      </c>
      <c r="R192" s="2"/>
      <c r="S192" s="2">
        <f t="array" ref="S192">IF(A193=A192,(E193-E192)/(B193-B192),"")</f>
        <v>-1.0180000003856548E-6</v>
      </c>
      <c r="T192" s="2">
        <f t="array" ref="T192">IF(A193=A192,(M193-M192)/(B193-B192),"")</f>
        <v>0</v>
      </c>
      <c r="U192" s="2">
        <f t="array" ref="U192">IF(A193=A192,(I193-I192)/(B193-B192),"")</f>
        <v>0</v>
      </c>
      <c r="V192" s="2">
        <f t="shared" si="39"/>
        <v>100</v>
      </c>
      <c r="W192" s="2">
        <f t="shared" si="58"/>
        <v>100</v>
      </c>
      <c r="X192" s="2">
        <f t="shared" si="59"/>
        <v>100</v>
      </c>
      <c r="Y192" s="2" t="str">
        <f t="shared" si="3"/>
        <v>Full access</v>
      </c>
      <c r="Z192" s="2" t="str">
        <f t="shared" si="4"/>
        <v>Full access</v>
      </c>
      <c r="AA192" s="2" t="str">
        <f t="shared" si="5"/>
        <v>Full access</v>
      </c>
      <c r="AB192" s="2">
        <f t="shared" si="57"/>
        <v>0</v>
      </c>
      <c r="AC192" s="2" t="str">
        <f>IF(A192&lt;&gt;A191,LOOKUP(A192:A998,REGIONS!A:A,REGIONS!B:B),"")</f>
        <v>Europe &amp; Central Asia</v>
      </c>
      <c r="AD192" s="2"/>
    </row>
    <row r="193" spans="1:30" x14ac:dyDescent="0.2">
      <c r="A193" s="3" t="s">
        <v>129</v>
      </c>
      <c r="B193" s="3">
        <v>2020</v>
      </c>
      <c r="C193" s="3">
        <v>341.25</v>
      </c>
      <c r="D193" s="3">
        <v>93.897994999999995</v>
      </c>
      <c r="E193" s="3">
        <v>99.999997210000004</v>
      </c>
      <c r="F193" s="3">
        <v>0</v>
      </c>
      <c r="G193" s="3">
        <v>2.7946500150000002E-6</v>
      </c>
      <c r="H193" s="3">
        <v>0</v>
      </c>
      <c r="I193" s="3">
        <v>100</v>
      </c>
      <c r="J193" s="3">
        <v>0</v>
      </c>
      <c r="K193" s="3">
        <v>0</v>
      </c>
      <c r="L193" s="3">
        <v>0</v>
      </c>
      <c r="M193" s="3">
        <v>100</v>
      </c>
      <c r="N193" s="3">
        <v>0</v>
      </c>
      <c r="O193" s="3">
        <v>0</v>
      </c>
      <c r="P193" s="3">
        <v>0</v>
      </c>
      <c r="Q193" s="2" t="str">
        <v/>
      </c>
      <c r="R193" s="2"/>
      <c r="S193" s="2" t="str">
        <f t="array" ref="S193">IF(A194=A193,(E194-E193)/(B194-B193),"")</f>
        <v/>
      </c>
      <c r="T193" s="2" t="str">
        <f t="array" ref="T193">IF(A194=A193,(M194-M193)/(B194-B193),"")</f>
        <v/>
      </c>
      <c r="U193" s="2" t="str">
        <f t="array" ref="U193">IF(A194=A193,(I194-I193)/(B194-B193),"")</f>
        <v/>
      </c>
      <c r="V193" s="2">
        <f t="shared" si="39"/>
        <v>100</v>
      </c>
      <c r="W193" s="2">
        <f t="shared" si="58"/>
        <v>100</v>
      </c>
      <c r="X193" s="2">
        <f t="shared" si="59"/>
        <v>100</v>
      </c>
      <c r="Y193" s="2" t="str">
        <f t="shared" si="3"/>
        <v/>
      </c>
      <c r="Z193" s="2" t="str">
        <f t="shared" si="4"/>
        <v/>
      </c>
      <c r="AA193" s="2" t="str">
        <f t="shared" si="5"/>
        <v/>
      </c>
      <c r="AB193" s="2">
        <f t="shared" si="57"/>
        <v>0</v>
      </c>
      <c r="AC193" s="2" t="str">
        <f>IF(A193&lt;&gt;A192,LOOKUP(A193:A998,REGIONS!A:A,REGIONS!B:B),"")</f>
        <v/>
      </c>
      <c r="AD193" s="2"/>
    </row>
    <row r="194" spans="1:30" x14ac:dyDescent="0.2">
      <c r="A194" s="3" t="s">
        <v>130</v>
      </c>
      <c r="B194" s="3">
        <v>2015</v>
      </c>
      <c r="C194" s="3">
        <v>1310152.375</v>
      </c>
      <c r="D194" s="3">
        <v>32.777000430000001</v>
      </c>
      <c r="E194" s="3">
        <v>88.138132630000001</v>
      </c>
      <c r="F194" s="3">
        <v>4.6925990149999999</v>
      </c>
      <c r="G194" s="3">
        <v>6.4124515520000003</v>
      </c>
      <c r="H194" s="3">
        <v>0.75681680389999995</v>
      </c>
      <c r="I194" s="3">
        <v>85.572000349999996</v>
      </c>
      <c r="J194" s="3">
        <v>5.5421338929999999</v>
      </c>
      <c r="K194" s="3">
        <v>7.8808700040000002</v>
      </c>
      <c r="L194" s="3">
        <v>1.004995751</v>
      </c>
      <c r="M194" s="3">
        <v>93.401064610000006</v>
      </c>
      <c r="N194" s="3">
        <v>2.9502709540000001</v>
      </c>
      <c r="O194" s="3">
        <v>3.4008427999999999</v>
      </c>
      <c r="P194" s="3">
        <v>0.2478216409</v>
      </c>
      <c r="Q194" s="2">
        <v>5</v>
      </c>
      <c r="R194" s="2"/>
      <c r="S194" s="2">
        <f t="array" ref="S194">IF(A195=A194,(E195-E194)/(B195-B194),"")</f>
        <v>0.47027847999999894</v>
      </c>
      <c r="T194" s="2">
        <f t="array" ref="T194">IF(A195=A194,(M195-M194)/(B195-B194),"")</f>
        <v>5.379433800000015E-2</v>
      </c>
      <c r="U194" s="2">
        <f t="array" ref="U194">IF(A195=A194,(I195-I194)/(B195-B194),"")</f>
        <v>0.64210055599999971</v>
      </c>
      <c r="V194" s="2">
        <f t="shared" si="39"/>
        <v>88</v>
      </c>
      <c r="W194" s="2">
        <f t="shared" si="58"/>
        <v>93</v>
      </c>
      <c r="X194" s="2">
        <f t="shared" si="59"/>
        <v>86</v>
      </c>
      <c r="Y194" s="2" t="str">
        <f t="shared" si="3"/>
        <v/>
      </c>
      <c r="Z194" s="2" t="str">
        <f t="shared" si="4"/>
        <v/>
      </c>
      <c r="AA194" s="2" t="str">
        <f t="shared" si="5"/>
        <v/>
      </c>
      <c r="AB194" s="2">
        <f t="shared" si="57"/>
        <v>-0.5883062179999996</v>
      </c>
      <c r="AC194" s="2" t="str">
        <f>IF(A194&lt;&gt;A193,LOOKUP(A194:A998,REGIONS!A:A,REGIONS!B:B),"")</f>
        <v>South Asia</v>
      </c>
      <c r="AD194" s="2"/>
    </row>
    <row r="195" spans="1:30" x14ac:dyDescent="0.2">
      <c r="A195" s="3" t="s">
        <v>130</v>
      </c>
      <c r="B195" s="3">
        <v>2020</v>
      </c>
      <c r="C195" s="3">
        <v>1380004.375</v>
      </c>
      <c r="D195" s="3">
        <v>34.926002500000003</v>
      </c>
      <c r="E195" s="3">
        <v>90.489525029999996</v>
      </c>
      <c r="F195" s="3">
        <v>4.9836025619999997</v>
      </c>
      <c r="G195" s="3">
        <v>3.9631539450000002</v>
      </c>
      <c r="H195" s="3">
        <v>0.56371846260000003</v>
      </c>
      <c r="I195" s="3">
        <v>88.782503129999995</v>
      </c>
      <c r="J195" s="3">
        <v>5.9022100540000002</v>
      </c>
      <c r="K195" s="3">
        <v>4.5763757299999996</v>
      </c>
      <c r="L195" s="3">
        <v>0.73891108559999996</v>
      </c>
      <c r="M195" s="3">
        <v>93.670036300000007</v>
      </c>
      <c r="N195" s="3">
        <v>3.2720560270000001</v>
      </c>
      <c r="O195" s="3">
        <v>2.8206075230000001</v>
      </c>
      <c r="P195" s="3">
        <v>0.2373001538</v>
      </c>
      <c r="Q195" s="2" t="str">
        <v/>
      </c>
      <c r="R195" s="2"/>
      <c r="S195" s="2" t="str">
        <f t="array" ref="S195">IF(A196=A195,(E196-E195)/(B196-B195),"")</f>
        <v/>
      </c>
      <c r="T195" s="2" t="str">
        <f t="array" ref="T195">IF(A196=A195,(M196-M195)/(B196-B195),"")</f>
        <v/>
      </c>
      <c r="U195" s="2" t="str">
        <f t="array" ref="U195">IF(A196=A195,(I196-I195)/(B196-B195),"")</f>
        <v/>
      </c>
      <c r="V195" s="2">
        <f t="shared" si="39"/>
        <v>90</v>
      </c>
      <c r="W195" s="2">
        <f t="shared" si="58"/>
        <v>94</v>
      </c>
      <c r="X195" s="2">
        <f t="shared" si="59"/>
        <v>89</v>
      </c>
      <c r="Y195" s="2" t="str">
        <f t="shared" si="3"/>
        <v/>
      </c>
      <c r="Z195" s="2" t="str">
        <f t="shared" si="4"/>
        <v/>
      </c>
      <c r="AA195" s="2" t="str">
        <f t="shared" si="5"/>
        <v/>
      </c>
      <c r="AB195" s="2">
        <f t="shared" si="57"/>
        <v>0</v>
      </c>
      <c r="AC195" s="2" t="str">
        <f>IF(A195&lt;&gt;A194,LOOKUP(A195:A998,REGIONS!A:A,REGIONS!B:B),"")</f>
        <v/>
      </c>
      <c r="AD195" s="2"/>
    </row>
    <row r="196" spans="1:30" x14ac:dyDescent="0.2">
      <c r="A196" s="3" t="s">
        <v>131</v>
      </c>
      <c r="B196" s="3">
        <v>2015</v>
      </c>
      <c r="C196" s="3">
        <v>258383.25</v>
      </c>
      <c r="D196" s="3">
        <v>53.312999730000001</v>
      </c>
      <c r="E196" s="3">
        <v>88.527352960000002</v>
      </c>
      <c r="F196" s="3">
        <v>0.79413052260000006</v>
      </c>
      <c r="G196" s="3">
        <v>8.9438595640000003</v>
      </c>
      <c r="H196" s="3">
        <v>1.7346569540000001</v>
      </c>
      <c r="I196" s="3">
        <v>80.630791189999997</v>
      </c>
      <c r="J196" s="3">
        <v>0.97404573149999996</v>
      </c>
      <c r="K196" s="3">
        <v>14.98518808</v>
      </c>
      <c r="L196" s="3">
        <v>3.4099750009999998</v>
      </c>
      <c r="M196" s="3">
        <v>95.442491759999996</v>
      </c>
      <c r="N196" s="3">
        <v>0.63657604779999999</v>
      </c>
      <c r="O196" s="3">
        <v>3.6533766409999999</v>
      </c>
      <c r="P196" s="3">
        <v>0.26755555320000002</v>
      </c>
      <c r="Q196" s="2">
        <v>5</v>
      </c>
      <c r="R196" s="2"/>
      <c r="S196" s="2">
        <f t="array" ref="S196">IF(A197=A196,(E197-E196)/(B197-B196),"")</f>
        <v>0.77759933000000103</v>
      </c>
      <c r="T196" s="2">
        <f t="array" ref="T196">IF(A197=A196,(M197-M196)/(B197-B196),"")</f>
        <v>0.42760406200000034</v>
      </c>
      <c r="U196" s="2">
        <f t="array" ref="U196">IF(A197=A196,(I197-I196)/(B197-B196),"")</f>
        <v>1.0074342380000019</v>
      </c>
      <c r="V196" s="2">
        <f t="shared" si="39"/>
        <v>89</v>
      </c>
      <c r="W196" s="2">
        <f t="shared" si="58"/>
        <v>95</v>
      </c>
      <c r="X196" s="2">
        <f t="shared" si="59"/>
        <v>81</v>
      </c>
      <c r="Y196" s="2" t="str">
        <f t="shared" si="3"/>
        <v/>
      </c>
      <c r="Z196" s="2" t="str">
        <f t="shared" si="4"/>
        <v/>
      </c>
      <c r="AA196" s="2" t="str">
        <f t="shared" si="5"/>
        <v/>
      </c>
      <c r="AB196" s="2">
        <f t="shared" si="57"/>
        <v>-0.57983017600000153</v>
      </c>
      <c r="AC196" s="2" t="str">
        <f>IF(A196&lt;&gt;A195,LOOKUP(A196:A998,REGIONS!A:A,REGIONS!B:B),"")</f>
        <v>East Asia &amp; Pacific</v>
      </c>
      <c r="AD196" s="2"/>
    </row>
    <row r="197" spans="1:30" x14ac:dyDescent="0.2">
      <c r="A197" s="3" t="s">
        <v>131</v>
      </c>
      <c r="B197" s="3">
        <v>2020</v>
      </c>
      <c r="C197" s="3">
        <v>273523.625</v>
      </c>
      <c r="D197" s="3">
        <v>56.640998840000002</v>
      </c>
      <c r="E197" s="3">
        <v>92.415349610000007</v>
      </c>
      <c r="F197" s="3">
        <v>0.85547463349999997</v>
      </c>
      <c r="G197" s="3">
        <v>5.553871666</v>
      </c>
      <c r="H197" s="3">
        <v>1.175304087</v>
      </c>
      <c r="I197" s="3">
        <v>85.667962380000006</v>
      </c>
      <c r="J197" s="3">
        <v>1.1780912299999999</v>
      </c>
      <c r="K197" s="3">
        <v>10.61491462</v>
      </c>
      <c r="L197" s="3">
        <v>2.539031772</v>
      </c>
      <c r="M197" s="3">
        <v>97.580512069999997</v>
      </c>
      <c r="N197" s="3">
        <v>0.60850983449999996</v>
      </c>
      <c r="O197" s="3">
        <v>1.679615139</v>
      </c>
      <c r="P197" s="3">
        <v>0.13136295880000001</v>
      </c>
      <c r="Q197" s="2" t="str">
        <v/>
      </c>
      <c r="R197" s="2"/>
      <c r="S197" s="2" t="str">
        <f t="array" ref="S197">IF(A198=A197,(E198-E197)/(B198-B197),"")</f>
        <v/>
      </c>
      <c r="T197" s="2" t="str">
        <f t="array" ref="T197">IF(A198=A197,(M198-M197)/(B198-B197),"")</f>
        <v/>
      </c>
      <c r="U197" s="2" t="str">
        <f t="array" ref="U197">IF(A198=A197,(I198-I197)/(B198-B197),"")</f>
        <v/>
      </c>
      <c r="V197" s="2">
        <f t="shared" si="39"/>
        <v>92</v>
      </c>
      <c r="W197" s="2">
        <f t="shared" si="58"/>
        <v>98</v>
      </c>
      <c r="X197" s="2">
        <f t="shared" si="59"/>
        <v>86</v>
      </c>
      <c r="Y197" s="2" t="str">
        <f t="shared" si="3"/>
        <v/>
      </c>
      <c r="Z197" s="2" t="str">
        <f t="shared" si="4"/>
        <v/>
      </c>
      <c r="AA197" s="2" t="str">
        <f t="shared" si="5"/>
        <v/>
      </c>
      <c r="AB197" s="2">
        <f t="shared" si="57"/>
        <v>0</v>
      </c>
      <c r="AC197" s="2" t="str">
        <f>IF(A197&lt;&gt;A196,LOOKUP(A197:A998,REGIONS!A:A,REGIONS!B:B),"")</f>
        <v/>
      </c>
      <c r="AD197" s="2"/>
    </row>
    <row r="198" spans="1:30" x14ac:dyDescent="0.2">
      <c r="A198" s="3" t="s">
        <v>132</v>
      </c>
      <c r="B198" s="3">
        <v>2015</v>
      </c>
      <c r="C198" s="3">
        <v>78492.210940000004</v>
      </c>
      <c r="D198" s="3">
        <v>73.358001709999996</v>
      </c>
      <c r="E198" s="3">
        <v>96.806987079999999</v>
      </c>
      <c r="F198" s="3">
        <v>1.9948915730000001</v>
      </c>
      <c r="G198" s="3">
        <v>1.126061081</v>
      </c>
      <c r="H198" s="3">
        <v>7.2060265609999993E-2</v>
      </c>
      <c r="I198" s="3">
        <v>92.162502649999993</v>
      </c>
      <c r="J198" s="3">
        <v>4.221624781</v>
      </c>
      <c r="K198" s="3">
        <v>3.3453963830000002</v>
      </c>
      <c r="L198" s="3">
        <v>0.27047619049999999</v>
      </c>
      <c r="M198" s="3">
        <v>98.493760870000003</v>
      </c>
      <c r="N198" s="3">
        <v>1.186191432</v>
      </c>
      <c r="O198" s="3">
        <v>0.3200476961</v>
      </c>
      <c r="P198" s="3">
        <v>0</v>
      </c>
      <c r="Q198" s="2">
        <v>5</v>
      </c>
      <c r="R198" s="2"/>
      <c r="S198" s="2">
        <f t="array" ref="S198">IF(A199=A198,(E199-E198)/(B199-B198),"")</f>
        <v>0.13512985000000127</v>
      </c>
      <c r="T198" s="2">
        <f t="array" ref="T198">IF(A199=A198,(M199-M198)/(B199-B198),"")</f>
        <v>3.014517000000012E-2</v>
      </c>
      <c r="U198" s="2">
        <f t="array" ref="U198">IF(A199=A198,(I199-I198)/(B199-B198),"")</f>
        <v>0.33324654600000087</v>
      </c>
      <c r="V198" s="2">
        <f t="shared" si="39"/>
        <v>97</v>
      </c>
      <c r="W198" s="2">
        <f t="shared" si="58"/>
        <v>98</v>
      </c>
      <c r="X198" s="2">
        <f t="shared" si="59"/>
        <v>92</v>
      </c>
      <c r="Y198" s="2" t="str">
        <f t="shared" si="3"/>
        <v/>
      </c>
      <c r="Z198" s="2" t="str">
        <f t="shared" si="4"/>
        <v/>
      </c>
      <c r="AA198" s="2" t="str">
        <f t="shared" si="5"/>
        <v/>
      </c>
      <c r="AB198" s="2">
        <f t="shared" si="57"/>
        <v>-0.30310137600000076</v>
      </c>
      <c r="AC198" s="2" t="str">
        <f>IF(A198&lt;&gt;A197,LOOKUP(A198:A998,REGIONS!A:A,REGIONS!B:B),"")</f>
        <v>South Asia</v>
      </c>
      <c r="AD198" s="2"/>
    </row>
    <row r="199" spans="1:30" x14ac:dyDescent="0.2">
      <c r="A199" s="3" t="s">
        <v>132</v>
      </c>
      <c r="B199" s="3">
        <v>2020</v>
      </c>
      <c r="C199" s="3">
        <v>83992.953129999994</v>
      </c>
      <c r="D199" s="3">
        <v>75.874000550000005</v>
      </c>
      <c r="E199" s="3">
        <v>97.482636330000005</v>
      </c>
      <c r="F199" s="3">
        <v>1.938311229</v>
      </c>
      <c r="G199" s="3">
        <v>0.51379736310000002</v>
      </c>
      <c r="H199" s="3">
        <v>6.5255081849999994E-2</v>
      </c>
      <c r="I199" s="3">
        <v>93.828735379999998</v>
      </c>
      <c r="J199" s="3">
        <v>4.2979487650000001</v>
      </c>
      <c r="K199" s="3">
        <v>1.602839669</v>
      </c>
      <c r="L199" s="3">
        <v>0.27047619049999999</v>
      </c>
      <c r="M199" s="3">
        <v>98.644486720000003</v>
      </c>
      <c r="N199" s="3">
        <v>1.1880066709999999</v>
      </c>
      <c r="O199" s="3">
        <v>0.1675066077</v>
      </c>
      <c r="P199" s="3">
        <v>0</v>
      </c>
      <c r="Q199" s="2" t="str">
        <v/>
      </c>
      <c r="R199" s="2"/>
      <c r="S199" s="2" t="str">
        <f t="array" ref="S199">IF(A200=A199,(E200-E199)/(B200-B199),"")</f>
        <v/>
      </c>
      <c r="T199" s="2" t="str">
        <f t="array" ref="T199">IF(A200=A199,(M200-M199)/(B200-B199),"")</f>
        <v/>
      </c>
      <c r="U199" s="2" t="str">
        <f t="array" ref="U199">IF(A200=A199,(I200-I199)/(B200-B199),"")</f>
        <v/>
      </c>
      <c r="V199" s="2">
        <f t="shared" si="39"/>
        <v>97</v>
      </c>
      <c r="W199" s="2">
        <f t="shared" si="58"/>
        <v>99</v>
      </c>
      <c r="X199" s="2">
        <f t="shared" si="59"/>
        <v>94</v>
      </c>
      <c r="Y199" s="2" t="str">
        <f t="shared" si="3"/>
        <v/>
      </c>
      <c r="Z199" s="2" t="str">
        <f t="shared" si="4"/>
        <v/>
      </c>
      <c r="AA199" s="2" t="str">
        <f t="shared" si="5"/>
        <v/>
      </c>
      <c r="AB199" s="2">
        <f t="shared" si="57"/>
        <v>0</v>
      </c>
      <c r="AC199" s="2" t="str">
        <f>IF(A199&lt;&gt;A198,LOOKUP(A199:A998,REGIONS!A:A,REGIONS!B:B),"")</f>
        <v/>
      </c>
      <c r="AD199" s="2"/>
    </row>
    <row r="200" spans="1:30" x14ac:dyDescent="0.2">
      <c r="A200" s="3" t="s">
        <v>133</v>
      </c>
      <c r="B200" s="3">
        <v>2015</v>
      </c>
      <c r="C200" s="3">
        <v>35572.269529999998</v>
      </c>
      <c r="D200" s="3">
        <v>69.920997619999994</v>
      </c>
      <c r="E200" s="3">
        <v>94.247593300000005</v>
      </c>
      <c r="F200" s="3">
        <v>1.056676215</v>
      </c>
      <c r="G200" s="3">
        <v>1.7379110360000001</v>
      </c>
      <c r="H200" s="3">
        <v>2.9578194500000001</v>
      </c>
      <c r="I200" s="3">
        <v>84.76271011</v>
      </c>
      <c r="J200" s="3">
        <v>2.8306169350000001</v>
      </c>
      <c r="K200" s="3">
        <v>2.77640479</v>
      </c>
      <c r="L200" s="3">
        <v>9.630268161</v>
      </c>
      <c r="M200" s="3">
        <v>98.3278526</v>
      </c>
      <c r="N200" s="3">
        <v>0.29355262310000002</v>
      </c>
      <c r="O200" s="3">
        <v>1.2911660709999999</v>
      </c>
      <c r="P200" s="3">
        <v>8.74287017E-2</v>
      </c>
      <c r="Q200" s="2">
        <v>5</v>
      </c>
      <c r="R200" s="2"/>
      <c r="S200" s="2">
        <f t="array" ref="S200">IF(A201=A200,(E201-E200)/(B201-B200),"")</f>
        <v>0.82246198999999931</v>
      </c>
      <c r="T200" s="2">
        <f t="array" ref="T200">IF(A201=A200,(M201-M200)/(B201-B200),"")</f>
        <v>0.29617568600000083</v>
      </c>
      <c r="U200" s="2">
        <f t="array" ref="U200">IF(A201=A200,(I201-I200)/(B201-B200),"")</f>
        <v>2.0136873339999992</v>
      </c>
      <c r="V200" s="2">
        <f t="shared" si="39"/>
        <v>94</v>
      </c>
      <c r="W200" s="2">
        <f t="shared" si="58"/>
        <v>98</v>
      </c>
      <c r="X200" s="2">
        <f t="shared" si="59"/>
        <v>85</v>
      </c>
      <c r="Y200" s="2" t="str">
        <f t="shared" si="3"/>
        <v/>
      </c>
      <c r="Z200" s="2" t="str">
        <f t="shared" si="4"/>
        <v/>
      </c>
      <c r="AA200" s="2" t="str">
        <f t="shared" si="5"/>
        <v/>
      </c>
      <c r="AB200" s="2">
        <f t="shared" si="57"/>
        <v>-1.7175116479999983</v>
      </c>
      <c r="AC200" s="2" t="str">
        <f>IF(A200&lt;&gt;A199,LOOKUP(A200:A998,REGIONS!A:A,REGIONS!B:B),"")</f>
        <v>Middle East &amp; North Africa</v>
      </c>
      <c r="AD200" s="2"/>
    </row>
    <row r="201" spans="1:30" x14ac:dyDescent="0.2">
      <c r="A201" s="3" t="s">
        <v>133</v>
      </c>
      <c r="B201" s="3">
        <v>2020</v>
      </c>
      <c r="C201" s="3">
        <v>40222.503909999999</v>
      </c>
      <c r="D201" s="3">
        <v>70.892997739999998</v>
      </c>
      <c r="E201" s="3">
        <v>98.359903250000002</v>
      </c>
      <c r="F201" s="3">
        <v>0.89216034950000001</v>
      </c>
      <c r="G201" s="3">
        <v>2.427900808E-6</v>
      </c>
      <c r="H201" s="3">
        <v>0.74793397129999994</v>
      </c>
      <c r="I201" s="3">
        <v>94.831146779999997</v>
      </c>
      <c r="J201" s="3">
        <v>2.5992513389999998</v>
      </c>
      <c r="K201" s="3">
        <v>0</v>
      </c>
      <c r="L201" s="3">
        <v>2.5696018770000002</v>
      </c>
      <c r="M201" s="3">
        <v>99.808731030000004</v>
      </c>
      <c r="N201" s="3">
        <v>0.19126897000000001</v>
      </c>
      <c r="O201" s="3">
        <v>0</v>
      </c>
      <c r="P201" s="3">
        <v>0</v>
      </c>
      <c r="Q201" s="2" t="str">
        <v/>
      </c>
      <c r="R201" s="2"/>
      <c r="S201" s="2" t="str">
        <f t="array" ref="S201">IF(A202=A201,(E202-E201)/(B202-B201),"")</f>
        <v/>
      </c>
      <c r="T201" s="2" t="str">
        <f t="array" ref="T201">IF(A202=A201,(M202-M201)/(B202-B201),"")</f>
        <v/>
      </c>
      <c r="U201" s="2" t="str">
        <f t="array" ref="U201">IF(A202=A201,(I202-I201)/(B202-B201),"")</f>
        <v/>
      </c>
      <c r="V201" s="2">
        <f t="shared" si="39"/>
        <v>98</v>
      </c>
      <c r="W201" s="2">
        <f t="shared" si="58"/>
        <v>100</v>
      </c>
      <c r="X201" s="2">
        <f t="shared" si="59"/>
        <v>95</v>
      </c>
      <c r="Y201" s="2" t="str">
        <f t="shared" si="3"/>
        <v/>
      </c>
      <c r="Z201" s="2" t="str">
        <f t="shared" si="4"/>
        <v/>
      </c>
      <c r="AA201" s="2" t="str">
        <f t="shared" si="5"/>
        <v/>
      </c>
      <c r="AB201" s="2">
        <f t="shared" si="57"/>
        <v>0</v>
      </c>
      <c r="AC201" s="2" t="str">
        <f>IF(A201&lt;&gt;A200,LOOKUP(A201:A998,REGIONS!A:A,REGIONS!B:B),"")</f>
        <v/>
      </c>
      <c r="AD201" s="2"/>
    </row>
    <row r="202" spans="1:30" x14ac:dyDescent="0.2">
      <c r="A202" s="3" t="s">
        <v>134</v>
      </c>
      <c r="B202" s="3">
        <v>2015</v>
      </c>
      <c r="C202" s="3">
        <v>4652.419922</v>
      </c>
      <c r="D202" s="3">
        <v>62.537998199999997</v>
      </c>
      <c r="E202" s="3">
        <v>97.372127989999996</v>
      </c>
      <c r="F202" s="3">
        <v>0</v>
      </c>
      <c r="G202" s="3">
        <v>2.6278720080000002</v>
      </c>
      <c r="H202" s="3">
        <v>0</v>
      </c>
      <c r="I202" s="3">
        <v>98.01681619</v>
      </c>
      <c r="J202" s="3">
        <v>0</v>
      </c>
      <c r="K202" s="3">
        <v>1.983183812</v>
      </c>
      <c r="L202" s="3">
        <v>0</v>
      </c>
      <c r="M202" s="3">
        <v>96.98594181</v>
      </c>
      <c r="N202" s="3">
        <v>0</v>
      </c>
      <c r="O202" s="3">
        <v>3.014058189</v>
      </c>
      <c r="P202" s="3">
        <v>0</v>
      </c>
      <c r="Q202" s="2">
        <v>5</v>
      </c>
      <c r="R202" s="2"/>
      <c r="S202" s="2">
        <f t="array" ref="S202">IF(A203=A202,(E203-E202)/(B203-B202),"")</f>
        <v>5.5157040000011646E-3</v>
      </c>
      <c r="T202" s="2">
        <f t="array" ref="T202">IF(A203=A202,(M203-M202)/(B203-B202),"")</f>
        <v>-1.2111559999993915E-3</v>
      </c>
      <c r="U202" s="2">
        <f t="array" ref="U202">IF(A203=A202,(I203-I202)/(B203-B202),"")</f>
        <v>2.3620912000001226E-2</v>
      </c>
      <c r="V202" s="2">
        <f t="shared" si="39"/>
        <v>97</v>
      </c>
      <c r="W202" s="2">
        <f t="shared" si="58"/>
        <v>97</v>
      </c>
      <c r="X202" s="2">
        <f t="shared" si="59"/>
        <v>98</v>
      </c>
      <c r="Y202" s="2" t="str">
        <f t="shared" si="3"/>
        <v/>
      </c>
      <c r="Z202" s="2" t="str">
        <f t="shared" si="4"/>
        <v/>
      </c>
      <c r="AA202" s="2" t="str">
        <f t="shared" si="5"/>
        <v/>
      </c>
      <c r="AB202" s="2">
        <f t="shared" si="57"/>
        <v>-2.4832068000000616E-2</v>
      </c>
      <c r="AC202" s="2" t="str">
        <f>IF(A202&lt;&gt;A201,LOOKUP(A202:A998,REGIONS!A:A,REGIONS!B:B),"")</f>
        <v>Europe &amp; Central Asia</v>
      </c>
      <c r="AD202" s="2"/>
    </row>
    <row r="203" spans="1:30" x14ac:dyDescent="0.2">
      <c r="A203" s="3" t="s">
        <v>134</v>
      </c>
      <c r="B203" s="3">
        <v>2020</v>
      </c>
      <c r="C203" s="3">
        <v>4937.7958980000003</v>
      </c>
      <c r="D203" s="3">
        <v>63.652999880000003</v>
      </c>
      <c r="E203" s="3">
        <v>97.399706510000001</v>
      </c>
      <c r="F203" s="3">
        <v>0</v>
      </c>
      <c r="G203" s="3">
        <v>2.6002934849999999</v>
      </c>
      <c r="H203" s="3">
        <v>0</v>
      </c>
      <c r="I203" s="3">
        <v>98.134920750000006</v>
      </c>
      <c r="J203" s="3">
        <v>0</v>
      </c>
      <c r="K203" s="3">
        <v>1.8650792469999999</v>
      </c>
      <c r="L203" s="3">
        <v>0</v>
      </c>
      <c r="M203" s="3">
        <v>96.979886030000003</v>
      </c>
      <c r="N203" s="3">
        <v>0</v>
      </c>
      <c r="O203" s="3">
        <v>3.0201139659999998</v>
      </c>
      <c r="P203" s="3">
        <v>0</v>
      </c>
      <c r="Q203" s="2" t="str">
        <v/>
      </c>
      <c r="R203" s="2"/>
      <c r="S203" s="2" t="str">
        <f t="array" ref="S203">IF(A204=A203,(E204-E203)/(B204-B203),"")</f>
        <v/>
      </c>
      <c r="T203" s="2" t="str">
        <f t="array" ref="T203">IF(A204=A203,(M204-M203)/(B204-B203),"")</f>
        <v/>
      </c>
      <c r="U203" s="2" t="str">
        <f t="array" ref="U203">IF(A204=A203,(I204-I203)/(B204-B203),"")</f>
        <v/>
      </c>
      <c r="V203" s="2">
        <f t="shared" si="39"/>
        <v>97</v>
      </c>
      <c r="W203" s="2">
        <f t="shared" si="58"/>
        <v>97</v>
      </c>
      <c r="X203" s="2">
        <f t="shared" si="59"/>
        <v>98</v>
      </c>
      <c r="Y203" s="2" t="str">
        <f t="shared" si="3"/>
        <v/>
      </c>
      <c r="Z203" s="2" t="str">
        <f t="shared" si="4"/>
        <v/>
      </c>
      <c r="AA203" s="2" t="str">
        <f t="shared" si="5"/>
        <v/>
      </c>
      <c r="AB203" s="2">
        <f t="shared" si="57"/>
        <v>0</v>
      </c>
      <c r="AC203" s="2" t="str">
        <f>IF(A203&lt;&gt;A202,LOOKUP(A203:A998,REGIONS!A:A,REGIONS!B:B),"")</f>
        <v/>
      </c>
      <c r="AD203" s="2"/>
    </row>
    <row r="204" spans="1:30" x14ac:dyDescent="0.2">
      <c r="A204" s="3" t="s">
        <v>135</v>
      </c>
      <c r="B204" s="3">
        <v>2015</v>
      </c>
      <c r="C204" s="3">
        <v>83.232002260000002</v>
      </c>
      <c r="D204" s="3">
        <v>52.244998930000001</v>
      </c>
      <c r="E204" s="3">
        <v>99.075000000000003</v>
      </c>
      <c r="F204" s="3">
        <v>0</v>
      </c>
      <c r="G204" s="3">
        <v>0.92500000000000004</v>
      </c>
      <c r="H204" s="3">
        <v>0</v>
      </c>
      <c r="I204" s="3" t="s">
        <v>289</v>
      </c>
      <c r="J204" s="3" t="s">
        <v>289</v>
      </c>
      <c r="K204" s="3" t="s">
        <v>289</v>
      </c>
      <c r="L204" s="3" t="s">
        <v>289</v>
      </c>
      <c r="M204" s="3" t="s">
        <v>289</v>
      </c>
      <c r="N204" s="3" t="s">
        <v>289</v>
      </c>
      <c r="O204" s="3" t="s">
        <v>289</v>
      </c>
      <c r="P204" s="3" t="s">
        <v>289</v>
      </c>
      <c r="Q204" s="2">
        <v>5</v>
      </c>
      <c r="R204" s="2"/>
      <c r="S204" s="2">
        <f t="array" ref="S204">IF(A205=A204,(E205-E204)/(B205-B204),"")</f>
        <v>0</v>
      </c>
      <c r="T204" s="2" t="s">
        <v>289</v>
      </c>
      <c r="U204" s="2" t="s">
        <v>289</v>
      </c>
      <c r="V204" s="2">
        <f t="shared" si="39"/>
        <v>99</v>
      </c>
      <c r="W204" s="2" t="s">
        <v>289</v>
      </c>
      <c r="X204" s="2" t="s">
        <v>289</v>
      </c>
      <c r="Y204" s="2" t="str">
        <f t="shared" si="3"/>
        <v/>
      </c>
      <c r="Z204" s="2" t="str">
        <f t="shared" si="4"/>
        <v/>
      </c>
      <c r="AA204" s="2" t="str">
        <f t="shared" si="5"/>
        <v/>
      </c>
      <c r="AB204" s="2" t="s">
        <v>289</v>
      </c>
      <c r="AC204" s="2" t="str">
        <f>IF(A204&lt;&gt;A203,LOOKUP(A204:A998,REGIONS!A:A,REGIONS!B:B),"")</f>
        <v>Europe &amp; Central Asia</v>
      </c>
      <c r="AD204" s="2"/>
    </row>
    <row r="205" spans="1:30" x14ac:dyDescent="0.2">
      <c r="A205" s="3" t="s">
        <v>135</v>
      </c>
      <c r="B205" s="3">
        <v>2020</v>
      </c>
      <c r="C205" s="3">
        <v>85.031997680000003</v>
      </c>
      <c r="D205" s="3">
        <v>52.89800262</v>
      </c>
      <c r="E205" s="3">
        <v>99.075000000000003</v>
      </c>
      <c r="F205" s="3">
        <v>0</v>
      </c>
      <c r="G205" s="3">
        <v>0.92500000000000004</v>
      </c>
      <c r="H205" s="3">
        <v>0</v>
      </c>
      <c r="I205" s="3" t="s">
        <v>289</v>
      </c>
      <c r="J205" s="3" t="s">
        <v>289</v>
      </c>
      <c r="K205" s="3" t="s">
        <v>289</v>
      </c>
      <c r="L205" s="3" t="s">
        <v>289</v>
      </c>
      <c r="M205" s="3" t="s">
        <v>289</v>
      </c>
      <c r="N205" s="3" t="s">
        <v>289</v>
      </c>
      <c r="O205" s="3" t="s">
        <v>289</v>
      </c>
      <c r="P205" s="3" t="s">
        <v>289</v>
      </c>
      <c r="Q205" s="2" t="str">
        <v/>
      </c>
      <c r="R205" s="2"/>
      <c r="S205" s="2" t="str">
        <f t="array" ref="S205">IF(A206=A205,(E206-E205)/(B206-B205),"")</f>
        <v/>
      </c>
      <c r="T205" s="2" t="str">
        <f t="array" ref="T205">IF(A206=A205,(M206-M205)/(B206-B205),"")</f>
        <v/>
      </c>
      <c r="U205" s="2" t="str">
        <f t="array" ref="U205">IF(A206=A205,(I206-I205)/(B206-B205),"")</f>
        <v/>
      </c>
      <c r="V205" s="2">
        <f t="shared" si="39"/>
        <v>99</v>
      </c>
      <c r="W205" s="2" t="s">
        <v>289</v>
      </c>
      <c r="X205" s="2" t="s">
        <v>289</v>
      </c>
      <c r="Y205" s="2" t="str">
        <f t="shared" si="3"/>
        <v/>
      </c>
      <c r="Z205" s="2" t="str">
        <f t="shared" si="4"/>
        <v/>
      </c>
      <c r="AA205" s="2" t="str">
        <f t="shared" si="5"/>
        <v/>
      </c>
      <c r="AB205" s="2">
        <f t="shared" ref="AB205:AB207" si="60">IF((A206=A205),(T205-U205),)</f>
        <v>0</v>
      </c>
      <c r="AC205" s="2" t="str">
        <f>IF(A205&lt;&gt;A204,LOOKUP(A205:A998,REGIONS!A:A,REGIONS!B:B),"")</f>
        <v/>
      </c>
      <c r="AD205" s="2"/>
    </row>
    <row r="206" spans="1:30" x14ac:dyDescent="0.2">
      <c r="A206" s="3" t="s">
        <v>136</v>
      </c>
      <c r="B206" s="3">
        <v>2015</v>
      </c>
      <c r="C206" s="3">
        <v>7978.4960940000001</v>
      </c>
      <c r="D206" s="3">
        <v>92.179000849999994</v>
      </c>
      <c r="E206" s="3">
        <v>100.0000015</v>
      </c>
      <c r="F206" s="3">
        <v>0</v>
      </c>
      <c r="G206" s="3">
        <v>0</v>
      </c>
      <c r="H206" s="3">
        <v>0</v>
      </c>
      <c r="I206" s="3">
        <v>100</v>
      </c>
      <c r="J206" s="3">
        <v>0</v>
      </c>
      <c r="K206" s="3">
        <v>0</v>
      </c>
      <c r="L206" s="3">
        <v>0</v>
      </c>
      <c r="M206" s="3">
        <v>100</v>
      </c>
      <c r="N206" s="3">
        <v>0</v>
      </c>
      <c r="O206" s="3">
        <v>0</v>
      </c>
      <c r="P206" s="3">
        <v>0</v>
      </c>
      <c r="Q206" s="2">
        <v>5</v>
      </c>
      <c r="R206" s="2"/>
      <c r="S206" s="2">
        <f t="array" ref="S206">IF(A207=A206,(E207-E206)/(B207-B206),"")</f>
        <v>-2.999999992425728E-7</v>
      </c>
      <c r="T206" s="2">
        <f t="array" ref="T206">IF(A207=A206,(M207-M206)/(B207-B206),"")</f>
        <v>0</v>
      </c>
      <c r="U206" s="2">
        <f t="array" ref="U206">IF(A207=A206,(I207-I206)/(B207-B206),"")</f>
        <v>0</v>
      </c>
      <c r="V206" s="2">
        <f t="shared" si="39"/>
        <v>100</v>
      </c>
      <c r="W206" s="2">
        <f t="shared" ref="W206:W207" si="61">ROUND($M$2:$M$463,0)</f>
        <v>100</v>
      </c>
      <c r="X206" s="2">
        <f t="shared" ref="X206:X207" si="62">ROUND(I206:I667,0)</f>
        <v>100</v>
      </c>
      <c r="Y206" s="2" t="str">
        <f t="shared" si="3"/>
        <v>Full access</v>
      </c>
      <c r="Z206" s="2" t="str">
        <f t="shared" si="4"/>
        <v>Full access</v>
      </c>
      <c r="AA206" s="2" t="str">
        <f t="shared" si="5"/>
        <v>Full access</v>
      </c>
      <c r="AB206" s="2">
        <f t="shared" si="60"/>
        <v>0</v>
      </c>
      <c r="AC206" s="2" t="str">
        <f>IF(A206&lt;&gt;A205,LOOKUP(A206:A998,REGIONS!A:A,REGIONS!B:B),"")</f>
        <v>Europe &amp; Central Asia</v>
      </c>
      <c r="AD206" s="2"/>
    </row>
    <row r="207" spans="1:30" x14ac:dyDescent="0.2">
      <c r="A207" s="3" t="s">
        <v>136</v>
      </c>
      <c r="B207" s="3">
        <v>2020</v>
      </c>
      <c r="C207" s="3">
        <v>8655.5410159999992</v>
      </c>
      <c r="D207" s="3">
        <v>92.58699799</v>
      </c>
      <c r="E207" s="3">
        <v>100</v>
      </c>
      <c r="F207" s="3">
        <v>0</v>
      </c>
      <c r="G207" s="3">
        <v>0</v>
      </c>
      <c r="H207" s="3">
        <v>0</v>
      </c>
      <c r="I207" s="3">
        <v>100</v>
      </c>
      <c r="J207" s="3">
        <v>0</v>
      </c>
      <c r="K207" s="3">
        <v>0</v>
      </c>
      <c r="L207" s="3">
        <v>0</v>
      </c>
      <c r="M207" s="3">
        <v>100</v>
      </c>
      <c r="N207" s="3">
        <v>0</v>
      </c>
      <c r="O207" s="3">
        <v>0</v>
      </c>
      <c r="P207" s="3">
        <v>0</v>
      </c>
      <c r="Q207" s="2" t="str">
        <v/>
      </c>
      <c r="R207" s="2"/>
      <c r="S207" s="2" t="str">
        <f t="array" ref="S207">IF(A208=A207,(E208-E207)/(B208-B207),"")</f>
        <v/>
      </c>
      <c r="T207" s="2" t="str">
        <f t="array" ref="T207">IF(A208=A207,(M208-M207)/(B208-B207),"")</f>
        <v/>
      </c>
      <c r="U207" s="2" t="str">
        <f t="array" ref="U207">IF(A208=A207,(I208-I207)/(B208-B207),"")</f>
        <v/>
      </c>
      <c r="V207" s="2">
        <f t="shared" si="39"/>
        <v>100</v>
      </c>
      <c r="W207" s="2">
        <f t="shared" si="61"/>
        <v>100</v>
      </c>
      <c r="X207" s="2">
        <f t="shared" si="62"/>
        <v>100</v>
      </c>
      <c r="Y207" s="2" t="str">
        <f t="shared" si="3"/>
        <v/>
      </c>
      <c r="Z207" s="2" t="str">
        <f t="shared" si="4"/>
        <v/>
      </c>
      <c r="AA207" s="2" t="str">
        <f t="shared" si="5"/>
        <v/>
      </c>
      <c r="AB207" s="2">
        <f t="shared" si="60"/>
        <v>0</v>
      </c>
      <c r="AC207" s="2" t="str">
        <f>IF(A207&lt;&gt;A206,LOOKUP(A207:A998,REGIONS!A:A,REGIONS!B:B),"")</f>
        <v/>
      </c>
      <c r="AD207" s="2"/>
    </row>
    <row r="208" spans="1:30" x14ac:dyDescent="0.2">
      <c r="A208" s="3" t="s">
        <v>137</v>
      </c>
      <c r="B208" s="3">
        <v>2015</v>
      </c>
      <c r="C208" s="3">
        <v>60578.488279999998</v>
      </c>
      <c r="D208" s="3">
        <v>69.565002440000001</v>
      </c>
      <c r="E208" s="3">
        <v>99.91703407</v>
      </c>
      <c r="F208" s="3">
        <v>0</v>
      </c>
      <c r="G208" s="3">
        <v>8.2965925910000002E-2</v>
      </c>
      <c r="H208" s="3">
        <v>0</v>
      </c>
      <c r="I208" s="3" t="s">
        <v>289</v>
      </c>
      <c r="J208" s="3" t="s">
        <v>289</v>
      </c>
      <c r="K208" s="3" t="s">
        <v>289</v>
      </c>
      <c r="L208" s="3" t="s">
        <v>289</v>
      </c>
      <c r="M208" s="3" t="s">
        <v>289</v>
      </c>
      <c r="N208" s="3" t="s">
        <v>289</v>
      </c>
      <c r="O208" s="3" t="s">
        <v>289</v>
      </c>
      <c r="P208" s="3" t="s">
        <v>289</v>
      </c>
      <c r="Q208" s="2">
        <v>5</v>
      </c>
      <c r="R208" s="2"/>
      <c r="S208" s="2">
        <f t="array" ref="S208">IF(A209=A208,(E209-E208)/(B209-B208),"")</f>
        <v>0</v>
      </c>
      <c r="T208" s="2" t="s">
        <v>289</v>
      </c>
      <c r="U208" s="2" t="s">
        <v>289</v>
      </c>
      <c r="V208" s="2">
        <f t="shared" si="39"/>
        <v>100</v>
      </c>
      <c r="W208" s="2" t="s">
        <v>289</v>
      </c>
      <c r="X208" s="2" t="s">
        <v>289</v>
      </c>
      <c r="Y208" s="2" t="str">
        <f t="shared" si="3"/>
        <v>Full access</v>
      </c>
      <c r="Z208" s="2" t="str">
        <f t="shared" si="4"/>
        <v/>
      </c>
      <c r="AA208" s="2" t="str">
        <f t="shared" si="5"/>
        <v/>
      </c>
      <c r="AB208" s="2" t="s">
        <v>289</v>
      </c>
      <c r="AC208" s="2" t="str">
        <f>IF(A208&lt;&gt;A207,LOOKUP(A208:A998,REGIONS!A:A,REGIONS!B:B),"")</f>
        <v>Europe &amp; Central Asia</v>
      </c>
      <c r="AD208" s="2"/>
    </row>
    <row r="209" spans="1:30" x14ac:dyDescent="0.2">
      <c r="A209" s="3" t="s">
        <v>137</v>
      </c>
      <c r="B209" s="3">
        <v>2020</v>
      </c>
      <c r="C209" s="3">
        <v>60461.828130000002</v>
      </c>
      <c r="D209" s="3">
        <v>71.038993840000003</v>
      </c>
      <c r="E209" s="3">
        <v>99.91703407</v>
      </c>
      <c r="F209" s="3">
        <v>0</v>
      </c>
      <c r="G209" s="3">
        <v>8.2965925910000002E-2</v>
      </c>
      <c r="H209" s="3">
        <v>0</v>
      </c>
      <c r="I209" s="3" t="s">
        <v>289</v>
      </c>
      <c r="J209" s="3" t="s">
        <v>289</v>
      </c>
      <c r="K209" s="3" t="s">
        <v>289</v>
      </c>
      <c r="L209" s="3" t="s">
        <v>289</v>
      </c>
      <c r="M209" s="3" t="s">
        <v>289</v>
      </c>
      <c r="N209" s="3" t="s">
        <v>289</v>
      </c>
      <c r="O209" s="3" t="s">
        <v>289</v>
      </c>
      <c r="P209" s="3" t="s">
        <v>289</v>
      </c>
      <c r="Q209" s="2" t="str">
        <v/>
      </c>
      <c r="R209" s="2"/>
      <c r="S209" s="2" t="str">
        <f t="array" ref="S209">IF(A210=A209,(E210-E209)/(B210-B209),"")</f>
        <v/>
      </c>
      <c r="T209" s="2" t="str">
        <f t="array" ref="T209">IF(A210=A209,(M210-M209)/(B210-B209),"")</f>
        <v/>
      </c>
      <c r="U209" s="2" t="str">
        <f t="array" ref="U209">IF(A210=A209,(I210-I209)/(B210-B209),"")</f>
        <v/>
      </c>
      <c r="V209" s="2">
        <f t="shared" si="39"/>
        <v>100</v>
      </c>
      <c r="W209" s="2" t="s">
        <v>289</v>
      </c>
      <c r="X209" s="2" t="s">
        <v>289</v>
      </c>
      <c r="Y209" s="2" t="str">
        <f t="shared" si="3"/>
        <v/>
      </c>
      <c r="Z209" s="2" t="str">
        <f t="shared" si="4"/>
        <v/>
      </c>
      <c r="AA209" s="2" t="str">
        <f t="shared" si="5"/>
        <v/>
      </c>
      <c r="AB209" s="2">
        <f t="shared" ref="AB209:AB211" si="63">IF((A210=A209),(T209-U209),)</f>
        <v>0</v>
      </c>
      <c r="AC209" s="2" t="str">
        <f>IF(A209&lt;&gt;A208,LOOKUP(A209:A998,REGIONS!A:A,REGIONS!B:B),"")</f>
        <v/>
      </c>
      <c r="AD209" s="2"/>
    </row>
    <row r="210" spans="1:30" x14ac:dyDescent="0.2">
      <c r="A210" s="3" t="s">
        <v>138</v>
      </c>
      <c r="B210" s="3">
        <v>2015</v>
      </c>
      <c r="C210" s="3">
        <v>2891.0239259999998</v>
      </c>
      <c r="D210" s="3">
        <v>54.833004000000003</v>
      </c>
      <c r="E210" s="3">
        <v>90.416796289999994</v>
      </c>
      <c r="F210" s="3">
        <v>5.4073366030000001</v>
      </c>
      <c r="G210" s="3">
        <v>2.169821217</v>
      </c>
      <c r="H210" s="3">
        <v>2.006045893</v>
      </c>
      <c r="I210" s="3">
        <v>84.500709900000004</v>
      </c>
      <c r="J210" s="3">
        <v>8.4013357529999997</v>
      </c>
      <c r="K210" s="3">
        <v>3.055395678</v>
      </c>
      <c r="L210" s="3">
        <v>4.0425586710000001</v>
      </c>
      <c r="M210" s="3">
        <v>95.289990239999995</v>
      </c>
      <c r="N210" s="3">
        <v>2.9411220149999999</v>
      </c>
      <c r="O210" s="3">
        <v>1.440356529</v>
      </c>
      <c r="P210" s="3">
        <v>0.32853121530000001</v>
      </c>
      <c r="Q210" s="2">
        <v>5</v>
      </c>
      <c r="R210" s="2"/>
      <c r="S210" s="2">
        <f t="array" ref="S210">IF(A211=A210,(E211-E210)/(B211-B210),"")</f>
        <v>0.12262964200000112</v>
      </c>
      <c r="T210" s="2">
        <f t="array" ref="T210">IF(A211=A210,(M211-M210)/(B211-B210),"")</f>
        <v>2.1605134000000702E-2</v>
      </c>
      <c r="U210" s="2">
        <f t="array" ref="U210">IF(A211=A210,(I211-I210)/(B211-B210),"")</f>
        <v>0.17984045199999912</v>
      </c>
      <c r="V210" s="2">
        <f t="shared" si="39"/>
        <v>90</v>
      </c>
      <c r="W210" s="2">
        <f t="shared" ref="W210:W211" si="64">ROUND($M$2:$M$463,0)</f>
        <v>95</v>
      </c>
      <c r="X210" s="2">
        <f t="shared" ref="X210:X211" si="65">ROUND(I210:I671,0)</f>
        <v>85</v>
      </c>
      <c r="Y210" s="2" t="str">
        <f t="shared" si="3"/>
        <v/>
      </c>
      <c r="Z210" s="2" t="str">
        <f t="shared" si="4"/>
        <v/>
      </c>
      <c r="AA210" s="2" t="str">
        <f t="shared" si="5"/>
        <v/>
      </c>
      <c r="AB210" s="2">
        <f t="shared" si="63"/>
        <v>-0.15823531799999843</v>
      </c>
      <c r="AC210" s="2" t="str">
        <f>IF(A210&lt;&gt;A209,LOOKUP(A210:A998,REGIONS!A:A,REGIONS!B:B),"")</f>
        <v>Latin America &amp; Caribbean</v>
      </c>
      <c r="AD210" s="2"/>
    </row>
    <row r="211" spans="1:30" x14ac:dyDescent="0.2">
      <c r="A211" s="3" t="s">
        <v>138</v>
      </c>
      <c r="B211" s="3">
        <v>2020</v>
      </c>
      <c r="C211" s="3">
        <v>2961.1608890000002</v>
      </c>
      <c r="D211" s="3">
        <v>56.311000819999997</v>
      </c>
      <c r="E211" s="3">
        <v>91.029944499999999</v>
      </c>
      <c r="F211" s="3">
        <v>5.3675709139999999</v>
      </c>
      <c r="G211" s="3">
        <v>1.8640102030000001</v>
      </c>
      <c r="H211" s="3">
        <v>1.7384743789999999</v>
      </c>
      <c r="I211" s="3">
        <v>85.39991216</v>
      </c>
      <c r="J211" s="3">
        <v>8.4907373709999998</v>
      </c>
      <c r="K211" s="3">
        <v>2.5689718949999998</v>
      </c>
      <c r="L211" s="3">
        <v>3.540378574</v>
      </c>
      <c r="M211" s="3">
        <v>95.398015909999998</v>
      </c>
      <c r="N211" s="3">
        <v>2.944456223</v>
      </c>
      <c r="O211" s="3">
        <v>1.317064322</v>
      </c>
      <c r="P211" s="3">
        <v>0.34046355</v>
      </c>
      <c r="Q211" s="2" t="str">
        <v/>
      </c>
      <c r="R211" s="2"/>
      <c r="S211" s="2" t="str">
        <f t="array" ref="S211">IF(A212=A211,(E212-E211)/(B212-B211),"")</f>
        <v/>
      </c>
      <c r="T211" s="2" t="str">
        <f t="array" ref="T211">IF(A212=A211,(M212-M211)/(B212-B211),"")</f>
        <v/>
      </c>
      <c r="U211" s="2" t="str">
        <f t="array" ref="U211">IF(A212=A211,(I212-I211)/(B212-B211),"")</f>
        <v/>
      </c>
      <c r="V211" s="2">
        <f t="shared" si="39"/>
        <v>91</v>
      </c>
      <c r="W211" s="2">
        <f t="shared" si="64"/>
        <v>95</v>
      </c>
      <c r="X211" s="2">
        <f t="shared" si="65"/>
        <v>85</v>
      </c>
      <c r="Y211" s="2" t="str">
        <f t="shared" si="3"/>
        <v/>
      </c>
      <c r="Z211" s="2" t="str">
        <f t="shared" si="4"/>
        <v/>
      </c>
      <c r="AA211" s="2" t="str">
        <f t="shared" si="5"/>
        <v/>
      </c>
      <c r="AB211" s="2">
        <f t="shared" si="63"/>
        <v>0</v>
      </c>
      <c r="AC211" s="2" t="str">
        <f>IF(A211&lt;&gt;A210,LOOKUP(A211:A998,REGIONS!A:A,REGIONS!B:B),"")</f>
        <v/>
      </c>
      <c r="AD211" s="2"/>
    </row>
    <row r="212" spans="1:30" x14ac:dyDescent="0.2">
      <c r="A212" s="3" t="s">
        <v>139</v>
      </c>
      <c r="B212" s="3">
        <v>2015</v>
      </c>
      <c r="C212" s="3">
        <v>127985.1406</v>
      </c>
      <c r="D212" s="3">
        <v>91.380996699999997</v>
      </c>
      <c r="E212" s="3">
        <v>98.922805479999994</v>
      </c>
      <c r="F212" s="3">
        <v>0</v>
      </c>
      <c r="G212" s="3">
        <v>1.0771945169999999</v>
      </c>
      <c r="H212" s="3">
        <v>0</v>
      </c>
      <c r="I212" s="3" t="s">
        <v>289</v>
      </c>
      <c r="J212" s="3" t="s">
        <v>289</v>
      </c>
      <c r="K212" s="3" t="s">
        <v>289</v>
      </c>
      <c r="L212" s="3" t="s">
        <v>289</v>
      </c>
      <c r="M212" s="3" t="s">
        <v>289</v>
      </c>
      <c r="N212" s="3" t="s">
        <v>289</v>
      </c>
      <c r="O212" s="3" t="s">
        <v>289</v>
      </c>
      <c r="P212" s="3" t="s">
        <v>289</v>
      </c>
      <c r="Q212" s="2">
        <v>5</v>
      </c>
      <c r="R212" s="2"/>
      <c r="S212" s="2">
        <f t="array" ref="S212">IF(A213=A212,(E213-E212)/(B213-B212),"")</f>
        <v>3.1221394000002078E-2</v>
      </c>
      <c r="T212" s="2" t="s">
        <v>289</v>
      </c>
      <c r="U212" s="2" t="s">
        <v>289</v>
      </c>
      <c r="V212" s="2">
        <f t="shared" si="39"/>
        <v>99</v>
      </c>
      <c r="W212" s="2" t="s">
        <v>289</v>
      </c>
      <c r="X212" s="2" t="s">
        <v>289</v>
      </c>
      <c r="Y212" s="2" t="str">
        <f t="shared" si="3"/>
        <v/>
      </c>
      <c r="Z212" s="2" t="str">
        <f t="shared" si="4"/>
        <v/>
      </c>
      <c r="AA212" s="2" t="str">
        <f t="shared" si="5"/>
        <v/>
      </c>
      <c r="AB212" s="2" t="s">
        <v>289</v>
      </c>
      <c r="AC212" s="2" t="str">
        <f>IF(A212&lt;&gt;A211,LOOKUP(A212:A998,REGIONS!A:A,REGIONS!B:B),"")</f>
        <v>East Asia &amp; Pacific</v>
      </c>
      <c r="AD212" s="2"/>
    </row>
    <row r="213" spans="1:30" x14ac:dyDescent="0.2">
      <c r="A213" s="3" t="s">
        <v>139</v>
      </c>
      <c r="B213" s="3">
        <v>2020</v>
      </c>
      <c r="C213" s="3">
        <v>126476.46090000001</v>
      </c>
      <c r="D213" s="3">
        <v>91.781997680000003</v>
      </c>
      <c r="E213" s="3">
        <v>99.078912450000004</v>
      </c>
      <c r="F213" s="3">
        <v>0</v>
      </c>
      <c r="G213" s="3">
        <v>0.92108754670000004</v>
      </c>
      <c r="H213" s="3">
        <v>0</v>
      </c>
      <c r="I213" s="3" t="s">
        <v>289</v>
      </c>
      <c r="J213" s="3" t="s">
        <v>289</v>
      </c>
      <c r="K213" s="3" t="s">
        <v>289</v>
      </c>
      <c r="L213" s="3" t="s">
        <v>289</v>
      </c>
      <c r="M213" s="3" t="s">
        <v>289</v>
      </c>
      <c r="N213" s="3" t="s">
        <v>289</v>
      </c>
      <c r="O213" s="3" t="s">
        <v>289</v>
      </c>
      <c r="P213" s="3" t="s">
        <v>289</v>
      </c>
      <c r="Q213" s="2" t="str">
        <v/>
      </c>
      <c r="R213" s="2"/>
      <c r="S213" s="2" t="str">
        <f t="array" ref="S213">IF(A214=A213,(E214-E213)/(B214-B213),"")</f>
        <v/>
      </c>
      <c r="T213" s="2" t="str">
        <f t="array" ref="T213">IF(A214=A213,(M214-M213)/(B214-B213),"")</f>
        <v/>
      </c>
      <c r="U213" s="2" t="str">
        <f t="array" ref="U213">IF(A214=A213,(I214-I213)/(B214-B213),"")</f>
        <v/>
      </c>
      <c r="V213" s="2">
        <f t="shared" si="39"/>
        <v>99</v>
      </c>
      <c r="W213" s="2" t="s">
        <v>289</v>
      </c>
      <c r="X213" s="2" t="s">
        <v>289</v>
      </c>
      <c r="Y213" s="2" t="str">
        <f t="shared" si="3"/>
        <v/>
      </c>
      <c r="Z213" s="2" t="str">
        <f t="shared" si="4"/>
        <v/>
      </c>
      <c r="AA213" s="2" t="str">
        <f t="shared" si="5"/>
        <v/>
      </c>
      <c r="AB213" s="2">
        <f t="shared" ref="AB213:AB221" si="66">IF((A214=A213),(T213-U213),)</f>
        <v>0</v>
      </c>
      <c r="AC213" s="2" t="str">
        <f>IF(A213&lt;&gt;A212,LOOKUP(A213:A998,REGIONS!A:A,REGIONS!B:B),"")</f>
        <v/>
      </c>
      <c r="AD213" s="2"/>
    </row>
    <row r="214" spans="1:30" x14ac:dyDescent="0.2">
      <c r="A214" s="3" t="s">
        <v>140</v>
      </c>
      <c r="B214" s="3">
        <v>2015</v>
      </c>
      <c r="C214" s="3">
        <v>9266.5732420000004</v>
      </c>
      <c r="D214" s="3">
        <v>90.256004329999996</v>
      </c>
      <c r="E214" s="3">
        <v>99.006784909999993</v>
      </c>
      <c r="F214" s="3">
        <v>0.15240298360000001</v>
      </c>
      <c r="G214" s="3">
        <v>0.78123116479999999</v>
      </c>
      <c r="H214" s="3">
        <v>5.958093834E-2</v>
      </c>
      <c r="I214" s="3">
        <v>97.362315390000006</v>
      </c>
      <c r="J214" s="3">
        <v>0.62427255179999996</v>
      </c>
      <c r="K214" s="3">
        <v>1.973552059</v>
      </c>
      <c r="L214" s="3">
        <v>3.986E-2</v>
      </c>
      <c r="M214" s="3">
        <v>99.184316820000006</v>
      </c>
      <c r="N214" s="3">
        <v>0.10146013550000001</v>
      </c>
      <c r="O214" s="3">
        <v>0.65251304369999996</v>
      </c>
      <c r="P214" s="3">
        <v>6.1710000000000001E-2</v>
      </c>
      <c r="Q214" s="2">
        <v>5</v>
      </c>
      <c r="R214" s="2"/>
      <c r="S214" s="2">
        <f t="array" ref="S214">IF(A215=A214,(E215-E214)/(B215-B214),"")</f>
        <v>-1.3296389999999292E-2</v>
      </c>
      <c r="T214" s="2">
        <f t="array" ref="T214">IF(A215=A214,(M215-M214)/(B215-B214),"")</f>
        <v>-1.8220846000002667E-2</v>
      </c>
      <c r="U214" s="2">
        <f t="array" ref="U214">IF(A215=A214,(I215-I214)/(B215-B214),"")</f>
        <v>-1.0167340000000991E-2</v>
      </c>
      <c r="V214" s="2">
        <f t="shared" si="39"/>
        <v>99</v>
      </c>
      <c r="W214" s="2">
        <f t="shared" ref="W214:W221" si="67">ROUND($M$2:$M$463,0)</f>
        <v>99</v>
      </c>
      <c r="X214" s="2">
        <f t="shared" ref="X214:X221" si="68">ROUND(I214:I675,0)</f>
        <v>97</v>
      </c>
      <c r="Y214" s="2" t="str">
        <f t="shared" si="3"/>
        <v/>
      </c>
      <c r="Z214" s="2" t="str">
        <f t="shared" si="4"/>
        <v/>
      </c>
      <c r="AA214" s="2" t="str">
        <f t="shared" si="5"/>
        <v/>
      </c>
      <c r="AB214" s="2">
        <f t="shared" si="66"/>
        <v>-8.0535060000016759E-3</v>
      </c>
      <c r="AC214" s="2" t="str">
        <f>IF(A214&lt;&gt;A213,LOOKUP(A214:A998,REGIONS!A:A,REGIONS!B:B),"")</f>
        <v>Middle East &amp; North Africa</v>
      </c>
      <c r="AD214" s="2"/>
    </row>
    <row r="215" spans="1:30" x14ac:dyDescent="0.2">
      <c r="A215" s="3" t="s">
        <v>140</v>
      </c>
      <c r="B215" s="3">
        <v>2020</v>
      </c>
      <c r="C215" s="3">
        <v>10203.139649999999</v>
      </c>
      <c r="D215" s="3">
        <v>91.417999269999996</v>
      </c>
      <c r="E215" s="3">
        <v>98.940302959999997</v>
      </c>
      <c r="F215" s="3">
        <v>0.1462147369</v>
      </c>
      <c r="G215" s="3">
        <v>0.8536474704</v>
      </c>
      <c r="H215" s="3">
        <v>5.9834831790000001E-2</v>
      </c>
      <c r="I215" s="3">
        <v>97.311478690000001</v>
      </c>
      <c r="J215" s="3">
        <v>0.62394659450000001</v>
      </c>
      <c r="K215" s="3">
        <v>2.0247147160000001</v>
      </c>
      <c r="L215" s="3">
        <v>3.986E-2</v>
      </c>
      <c r="M215" s="3">
        <v>99.093212589999993</v>
      </c>
      <c r="N215" s="3">
        <v>0.1013669408</v>
      </c>
      <c r="O215" s="3">
        <v>0.74371047069999996</v>
      </c>
      <c r="P215" s="3">
        <v>6.1710000000000001E-2</v>
      </c>
      <c r="Q215" s="2" t="str">
        <v/>
      </c>
      <c r="R215" s="2"/>
      <c r="S215" s="2" t="str">
        <f t="array" ref="S215">IF(A216=A215,(E216-E215)/(B216-B215),"")</f>
        <v/>
      </c>
      <c r="T215" s="2" t="str">
        <f t="array" ref="T215">IF(A216=A215,(M216-M215)/(B216-B215),"")</f>
        <v/>
      </c>
      <c r="U215" s="2" t="str">
        <f t="array" ref="U215">IF(A216=A215,(I216-I215)/(B216-B215),"")</f>
        <v/>
      </c>
      <c r="V215" s="2">
        <f t="shared" si="39"/>
        <v>99</v>
      </c>
      <c r="W215" s="2">
        <f t="shared" si="67"/>
        <v>99</v>
      </c>
      <c r="X215" s="2">
        <f t="shared" si="68"/>
        <v>97</v>
      </c>
      <c r="Y215" s="2" t="str">
        <f t="shared" si="3"/>
        <v/>
      </c>
      <c r="Z215" s="2" t="str">
        <f t="shared" si="4"/>
        <v/>
      </c>
      <c r="AA215" s="2" t="str">
        <f t="shared" si="5"/>
        <v/>
      </c>
      <c r="AB215" s="2">
        <f t="shared" si="66"/>
        <v>0</v>
      </c>
      <c r="AC215" s="2" t="str">
        <f>IF(A215&lt;&gt;A214,LOOKUP(A215:A998,REGIONS!A:A,REGIONS!B:B),"")</f>
        <v/>
      </c>
      <c r="AD215" s="2"/>
    </row>
    <row r="216" spans="1:30" x14ac:dyDescent="0.2">
      <c r="A216" s="3" t="s">
        <v>141</v>
      </c>
      <c r="B216" s="3">
        <v>2015</v>
      </c>
      <c r="C216" s="3">
        <v>17572.009770000001</v>
      </c>
      <c r="D216" s="3">
        <v>57.191001890000003</v>
      </c>
      <c r="E216" s="3">
        <v>95.025334409999999</v>
      </c>
      <c r="F216" s="3">
        <v>1.812908425</v>
      </c>
      <c r="G216" s="3">
        <v>2.9043926519999999</v>
      </c>
      <c r="H216" s="3">
        <v>0.25736451110000003</v>
      </c>
      <c r="I216" s="3">
        <v>90.747497839999994</v>
      </c>
      <c r="J216" s="3">
        <v>1.8667718499999999</v>
      </c>
      <c r="K216" s="3">
        <v>6.7845377490000001</v>
      </c>
      <c r="L216" s="3">
        <v>0.60119255559999996</v>
      </c>
      <c r="M216" s="3">
        <v>98.227409789999996</v>
      </c>
      <c r="N216" s="3">
        <v>1.7725902060000001</v>
      </c>
      <c r="O216" s="3">
        <v>0</v>
      </c>
      <c r="P216" s="3">
        <v>0</v>
      </c>
      <c r="Q216" s="2">
        <v>5</v>
      </c>
      <c r="R216" s="2"/>
      <c r="S216" s="2">
        <f t="array" ref="S216">IF(A217=A216,(E217-E216)/(B217-B216),"")</f>
        <v>8.1927182000001153E-2</v>
      </c>
      <c r="T216" s="2">
        <f t="array" ref="T216">IF(A217=A216,(M217-M216)/(B217-B216),"")</f>
        <v>-4.5335692000000448E-2</v>
      </c>
      <c r="U216" s="2">
        <f t="array" ref="U216">IF(A217=A216,(I217-I216)/(B217-B216),"")</f>
        <v>0.23835090000000037</v>
      </c>
      <c r="V216" s="2">
        <f t="shared" si="39"/>
        <v>95</v>
      </c>
      <c r="W216" s="2">
        <f t="shared" si="67"/>
        <v>98</v>
      </c>
      <c r="X216" s="2">
        <f t="shared" si="68"/>
        <v>91</v>
      </c>
      <c r="Y216" s="2" t="str">
        <f t="shared" si="3"/>
        <v/>
      </c>
      <c r="Z216" s="2" t="str">
        <f t="shared" si="4"/>
        <v/>
      </c>
      <c r="AA216" s="2" t="str">
        <f t="shared" si="5"/>
        <v/>
      </c>
      <c r="AB216" s="2">
        <f t="shared" si="66"/>
        <v>-0.28368659200000079</v>
      </c>
      <c r="AC216" s="2" t="str">
        <f>IF(A216&lt;&gt;A215,LOOKUP(A216:A998,REGIONS!A:A,REGIONS!B:B),"")</f>
        <v>Europe &amp; Central Asia</v>
      </c>
      <c r="AD216" s="2"/>
    </row>
    <row r="217" spans="1:30" x14ac:dyDescent="0.2">
      <c r="A217" s="3" t="s">
        <v>141</v>
      </c>
      <c r="B217" s="3">
        <v>2020</v>
      </c>
      <c r="C217" s="3">
        <v>18776.707030000001</v>
      </c>
      <c r="D217" s="3">
        <v>57.671001429999997</v>
      </c>
      <c r="E217" s="3">
        <v>95.434970320000005</v>
      </c>
      <c r="F217" s="3">
        <v>1.9414250390000001</v>
      </c>
      <c r="G217" s="3">
        <v>2.5459569339999999</v>
      </c>
      <c r="H217" s="3">
        <v>7.7647704710000001E-2</v>
      </c>
      <c r="I217" s="3">
        <v>91.939252339999996</v>
      </c>
      <c r="J217" s="3">
        <v>1.862616064</v>
      </c>
      <c r="K217" s="3">
        <v>6.0146930489999999</v>
      </c>
      <c r="L217" s="3">
        <v>0.18343854379999999</v>
      </c>
      <c r="M217" s="3">
        <v>98.000731329999994</v>
      </c>
      <c r="N217" s="3">
        <v>1.999268673</v>
      </c>
      <c r="O217" s="3">
        <v>0</v>
      </c>
      <c r="P217" s="3">
        <v>0</v>
      </c>
      <c r="Q217" s="2" t="str">
        <v/>
      </c>
      <c r="R217" s="2"/>
      <c r="S217" s="2" t="str">
        <f t="array" ref="S217">IF(A218=A217,(E218-E217)/(B218-B217),"")</f>
        <v/>
      </c>
      <c r="T217" s="2" t="str">
        <f t="array" ref="T217">IF(A218=A217,(M218-M217)/(B218-B217),"")</f>
        <v/>
      </c>
      <c r="U217" s="2" t="str">
        <f t="array" ref="U217">IF(A218=A217,(I218-I217)/(B218-B217),"")</f>
        <v/>
      </c>
      <c r="V217" s="2">
        <f t="shared" si="39"/>
        <v>95</v>
      </c>
      <c r="W217" s="2">
        <f t="shared" si="67"/>
        <v>98</v>
      </c>
      <c r="X217" s="2">
        <f t="shared" si="68"/>
        <v>92</v>
      </c>
      <c r="Y217" s="2" t="str">
        <f t="shared" si="3"/>
        <v/>
      </c>
      <c r="Z217" s="2" t="str">
        <f t="shared" si="4"/>
        <v/>
      </c>
      <c r="AA217" s="2" t="str">
        <f t="shared" si="5"/>
        <v/>
      </c>
      <c r="AB217" s="2">
        <f t="shared" si="66"/>
        <v>0</v>
      </c>
      <c r="AC217" s="2" t="str">
        <f>IF(A217&lt;&gt;A216,LOOKUP(A217:A998,REGIONS!A:A,REGIONS!B:B),"")</f>
        <v/>
      </c>
      <c r="AD217" s="2"/>
    </row>
    <row r="218" spans="1:30" x14ac:dyDescent="0.2">
      <c r="A218" s="3" t="s">
        <v>142</v>
      </c>
      <c r="B218" s="3">
        <v>2015</v>
      </c>
      <c r="C218" s="3">
        <v>47878.339840000001</v>
      </c>
      <c r="D218" s="3">
        <v>25.65799904</v>
      </c>
      <c r="E218" s="3">
        <v>58.196927979999998</v>
      </c>
      <c r="F218" s="3">
        <v>8.7967539769999998</v>
      </c>
      <c r="G218" s="3">
        <v>11.522918349999999</v>
      </c>
      <c r="H218" s="3">
        <v>21.483399689999999</v>
      </c>
      <c r="I218" s="3">
        <v>48.272161910000001</v>
      </c>
      <c r="J218" s="3">
        <v>10.37313934</v>
      </c>
      <c r="K218" s="3">
        <v>14.21683468</v>
      </c>
      <c r="L218" s="3">
        <v>27.13786408</v>
      </c>
      <c r="M218" s="3">
        <v>86.953147920000006</v>
      </c>
      <c r="N218" s="3">
        <v>4.2293042700000001</v>
      </c>
      <c r="O218" s="3">
        <v>3.7175043830000001</v>
      </c>
      <c r="P218" s="3">
        <v>5.1000434290000003</v>
      </c>
      <c r="Q218" s="2">
        <v>5</v>
      </c>
      <c r="R218" s="2"/>
      <c r="S218" s="2">
        <f t="array" ref="S218">IF(A219=A218,(E219-E218)/(B219-B218),"")</f>
        <v>0.6871927200000002</v>
      </c>
      <c r="T218" s="2">
        <f t="array" ref="T218">IF(A219=A218,(M219-M218)/(B219-B218),"")</f>
        <v>4.4167059999978163E-3</v>
      </c>
      <c r="U218" s="2">
        <f t="array" ref="U218">IF(A219=A218,(I219-I218)/(B219-B218),"")</f>
        <v>0.7015634039999995</v>
      </c>
      <c r="V218" s="2">
        <f t="shared" si="39"/>
        <v>58</v>
      </c>
      <c r="W218" s="2">
        <f t="shared" si="67"/>
        <v>87</v>
      </c>
      <c r="X218" s="2">
        <f t="shared" si="68"/>
        <v>48</v>
      </c>
      <c r="Y218" s="2" t="str">
        <f t="shared" si="3"/>
        <v/>
      </c>
      <c r="Z218" s="2" t="str">
        <f t="shared" si="4"/>
        <v/>
      </c>
      <c r="AA218" s="2" t="str">
        <f t="shared" si="5"/>
        <v/>
      </c>
      <c r="AB218" s="2">
        <f t="shared" si="66"/>
        <v>-0.69714669800000173</v>
      </c>
      <c r="AC218" s="2" t="str">
        <f>IF(A218&lt;&gt;A217,LOOKUP(A218:A998,REGIONS!A:A,REGIONS!B:B),"")</f>
        <v>Sub-Saharan Africa</v>
      </c>
      <c r="AD218" s="2"/>
    </row>
    <row r="219" spans="1:30" x14ac:dyDescent="0.2">
      <c r="A219" s="3" t="s">
        <v>142</v>
      </c>
      <c r="B219" s="3">
        <v>2020</v>
      </c>
      <c r="C219" s="3">
        <v>53771.300779999998</v>
      </c>
      <c r="D219" s="3">
        <v>27.994998930000001</v>
      </c>
      <c r="E219" s="3">
        <v>61.632891579999999</v>
      </c>
      <c r="F219" s="3">
        <v>9.54187005</v>
      </c>
      <c r="G219" s="3">
        <v>9.7800875240000007</v>
      </c>
      <c r="H219" s="3">
        <v>19.045150840000002</v>
      </c>
      <c r="I219" s="3">
        <v>51.779978929999999</v>
      </c>
      <c r="J219" s="3">
        <v>11.569004189999999</v>
      </c>
      <c r="K219" s="3">
        <v>12.519113219999999</v>
      </c>
      <c r="L219" s="3">
        <v>24.131903659999999</v>
      </c>
      <c r="M219" s="3">
        <v>86.975231449999995</v>
      </c>
      <c r="N219" s="3">
        <v>4.327944725</v>
      </c>
      <c r="O219" s="3">
        <v>2.7351426299999999</v>
      </c>
      <c r="P219" s="3">
        <v>5.9616811930000004</v>
      </c>
      <c r="Q219" s="2" t="str">
        <v/>
      </c>
      <c r="R219" s="2"/>
      <c r="S219" s="2" t="str">
        <f t="array" ref="S219">IF(A220=A219,(E220-E219)/(B220-B219),"")</f>
        <v/>
      </c>
      <c r="T219" s="2" t="str">
        <f t="array" ref="T219">IF(A220=A219,(M220-M219)/(B220-B219),"")</f>
        <v/>
      </c>
      <c r="U219" s="2" t="str">
        <f t="array" ref="U219">IF(A220=A219,(I220-I219)/(B220-B219),"")</f>
        <v/>
      </c>
      <c r="V219" s="2">
        <f t="shared" si="39"/>
        <v>62</v>
      </c>
      <c r="W219" s="2">
        <f t="shared" si="67"/>
        <v>87</v>
      </c>
      <c r="X219" s="2">
        <f t="shared" si="68"/>
        <v>52</v>
      </c>
      <c r="Y219" s="2" t="str">
        <f t="shared" si="3"/>
        <v/>
      </c>
      <c r="Z219" s="2" t="str">
        <f t="shared" si="4"/>
        <v/>
      </c>
      <c r="AA219" s="2" t="str">
        <f t="shared" si="5"/>
        <v/>
      </c>
      <c r="AB219" s="2">
        <f t="shared" si="66"/>
        <v>0</v>
      </c>
      <c r="AC219" s="2" t="str">
        <f>IF(A219&lt;&gt;A218,LOOKUP(A219:A998,REGIONS!A:A,REGIONS!B:B),"")</f>
        <v/>
      </c>
      <c r="AD219" s="2"/>
    </row>
    <row r="220" spans="1:30" x14ac:dyDescent="0.2">
      <c r="A220" s="3" t="s">
        <v>143</v>
      </c>
      <c r="B220" s="3">
        <v>2015</v>
      </c>
      <c r="C220" s="3">
        <v>110.927002</v>
      </c>
      <c r="D220" s="3">
        <v>51.618999479999999</v>
      </c>
      <c r="E220" s="3">
        <v>73.848096589999997</v>
      </c>
      <c r="F220" s="3">
        <v>2.3408915690000001</v>
      </c>
      <c r="G220" s="3">
        <v>23.811011839999999</v>
      </c>
      <c r="H220" s="3">
        <v>0</v>
      </c>
      <c r="I220" s="3">
        <v>57.922252589999999</v>
      </c>
      <c r="J220" s="3">
        <v>1.6395879280000001</v>
      </c>
      <c r="K220" s="3">
        <v>40.438159480000003</v>
      </c>
      <c r="L220" s="3">
        <v>0</v>
      </c>
      <c r="M220" s="3">
        <v>88.774932000000007</v>
      </c>
      <c r="N220" s="3">
        <v>2.9982032959999998</v>
      </c>
      <c r="O220" s="3">
        <v>8.2268647060000006</v>
      </c>
      <c r="P220" s="3">
        <v>0</v>
      </c>
      <c r="Q220" s="2">
        <v>5</v>
      </c>
      <c r="R220" s="2"/>
      <c r="S220" s="2">
        <f t="array" ref="S220">IF(A221=A220,(E221-E220)/(B221-B220),"")</f>
        <v>0.82456485200000029</v>
      </c>
      <c r="T220" s="2">
        <f t="array" ref="T220">IF(A221=A220,(M221-M220)/(B221-B220),"")</f>
        <v>0.55124856999999849</v>
      </c>
      <c r="U220" s="2">
        <f t="array" ref="U220">IF(A221=A220,(I221-I220)/(B221-B220),"")</f>
        <v>0.61438646000000008</v>
      </c>
      <c r="V220" s="2">
        <f t="shared" si="39"/>
        <v>74</v>
      </c>
      <c r="W220" s="2">
        <f t="shared" si="67"/>
        <v>89</v>
      </c>
      <c r="X220" s="2">
        <f t="shared" si="68"/>
        <v>58</v>
      </c>
      <c r="Y220" s="2" t="str">
        <f t="shared" si="3"/>
        <v/>
      </c>
      <c r="Z220" s="2" t="str">
        <f t="shared" si="4"/>
        <v/>
      </c>
      <c r="AA220" s="2" t="str">
        <f t="shared" si="5"/>
        <v/>
      </c>
      <c r="AB220" s="2">
        <f t="shared" si="66"/>
        <v>-6.3137890000001584E-2</v>
      </c>
      <c r="AC220" s="2" t="str">
        <f>IF(A220&lt;&gt;A219,LOOKUP(A220:A998,REGIONS!A:A,REGIONS!B:B),"")</f>
        <v>East Asia &amp; Pacific</v>
      </c>
      <c r="AD220" s="2"/>
    </row>
    <row r="221" spans="1:30" x14ac:dyDescent="0.2">
      <c r="A221" s="3" t="s">
        <v>143</v>
      </c>
      <c r="B221" s="3">
        <v>2020</v>
      </c>
      <c r="C221" s="3">
        <v>119.44599909999999</v>
      </c>
      <c r="D221" s="3">
        <v>55.593997960000003</v>
      </c>
      <c r="E221" s="3">
        <v>77.970920849999999</v>
      </c>
      <c r="F221" s="3">
        <v>4.0768996250000002</v>
      </c>
      <c r="G221" s="3">
        <v>17.952179529999999</v>
      </c>
      <c r="H221" s="3">
        <v>0</v>
      </c>
      <c r="I221" s="3">
        <v>60.99418489</v>
      </c>
      <c r="J221" s="3">
        <v>2.0966097989999999</v>
      </c>
      <c r="K221" s="3">
        <v>36.909205319999998</v>
      </c>
      <c r="L221" s="3">
        <v>0</v>
      </c>
      <c r="M221" s="3">
        <v>91.531174849999999</v>
      </c>
      <c r="N221" s="3">
        <v>5.6586664610000001</v>
      </c>
      <c r="O221" s="3">
        <v>2.8101586909999998</v>
      </c>
      <c r="P221" s="3">
        <v>0</v>
      </c>
      <c r="Q221" s="2" t="str">
        <v/>
      </c>
      <c r="R221" s="2"/>
      <c r="S221" s="2" t="str">
        <f t="array" ref="S221">IF(A222=A221,(E222-E221)/(B222-B221),"")</f>
        <v/>
      </c>
      <c r="T221" s="2" t="str">
        <f t="array" ref="T221">IF(A222=A221,(M222-M221)/(B222-B221),"")</f>
        <v/>
      </c>
      <c r="U221" s="2" t="str">
        <f t="array" ref="U221">IF(A222=A221,(I222-I221)/(B222-B221),"")</f>
        <v/>
      </c>
      <c r="V221" s="2">
        <f t="shared" si="39"/>
        <v>78</v>
      </c>
      <c r="W221" s="2">
        <f t="shared" si="67"/>
        <v>92</v>
      </c>
      <c r="X221" s="2">
        <f t="shared" si="68"/>
        <v>61</v>
      </c>
      <c r="Y221" s="2" t="str">
        <f t="shared" si="3"/>
        <v/>
      </c>
      <c r="Z221" s="2" t="str">
        <f t="shared" si="4"/>
        <v/>
      </c>
      <c r="AA221" s="2" t="str">
        <f t="shared" si="5"/>
        <v/>
      </c>
      <c r="AB221" s="2">
        <f t="shared" si="66"/>
        <v>0</v>
      </c>
      <c r="AC221" s="2" t="str">
        <f>IF(A221&lt;&gt;A220,LOOKUP(A221:A998,REGIONS!A:A,REGIONS!B:B),"")</f>
        <v/>
      </c>
      <c r="AD221" s="2"/>
    </row>
    <row r="222" spans="1:30" x14ac:dyDescent="0.2">
      <c r="A222" s="3" t="s">
        <v>144</v>
      </c>
      <c r="B222" s="3">
        <v>2015</v>
      </c>
      <c r="C222" s="3">
        <v>3835.5878910000001</v>
      </c>
      <c r="D222" s="3">
        <v>100</v>
      </c>
      <c r="E222" s="3">
        <v>100</v>
      </c>
      <c r="F222" s="3">
        <v>0</v>
      </c>
      <c r="G222" s="3">
        <v>0</v>
      </c>
      <c r="H222" s="3">
        <v>0</v>
      </c>
      <c r="I222" s="3" t="s">
        <v>289</v>
      </c>
      <c r="J222" s="3" t="s">
        <v>289</v>
      </c>
      <c r="K222" s="3" t="s">
        <v>289</v>
      </c>
      <c r="L222" s="3" t="s">
        <v>289</v>
      </c>
      <c r="M222" s="3" t="s">
        <v>289</v>
      </c>
      <c r="N222" s="3" t="s">
        <v>289</v>
      </c>
      <c r="O222" s="3" t="s">
        <v>289</v>
      </c>
      <c r="P222" s="3" t="s">
        <v>289</v>
      </c>
      <c r="Q222" s="2">
        <v>5</v>
      </c>
      <c r="R222" s="2"/>
      <c r="S222" s="2">
        <f t="array" ref="S222">IF(A223=A222,(E223-E222)/(B223-B222),"")</f>
        <v>0</v>
      </c>
      <c r="T222" s="2" t="s">
        <v>289</v>
      </c>
      <c r="U222" s="2" t="s">
        <v>289</v>
      </c>
      <c r="V222" s="2">
        <f t="shared" si="39"/>
        <v>100</v>
      </c>
      <c r="W222" s="2" t="s">
        <v>289</v>
      </c>
      <c r="X222" s="2" t="s">
        <v>289</v>
      </c>
      <c r="Y222" s="2" t="str">
        <f t="shared" si="3"/>
        <v>Full access</v>
      </c>
      <c r="Z222" s="2" t="str">
        <f t="shared" si="4"/>
        <v/>
      </c>
      <c r="AA222" s="2" t="str">
        <f t="shared" si="5"/>
        <v/>
      </c>
      <c r="AB222" s="2" t="s">
        <v>289</v>
      </c>
      <c r="AC222" s="2" t="str">
        <f>IF(A222&lt;&gt;A221,LOOKUP(A222:A998,REGIONS!A:A,REGIONS!B:B),"")</f>
        <v>Middle East &amp; North Africa</v>
      </c>
      <c r="AD222" s="2"/>
    </row>
    <row r="223" spans="1:30" x14ac:dyDescent="0.2">
      <c r="A223" s="3" t="s">
        <v>144</v>
      </c>
      <c r="B223" s="3">
        <v>2020</v>
      </c>
      <c r="C223" s="3">
        <v>4270.5629879999997</v>
      </c>
      <c r="D223" s="3">
        <v>100</v>
      </c>
      <c r="E223" s="3">
        <v>100</v>
      </c>
      <c r="F223" s="3">
        <v>0</v>
      </c>
      <c r="G223" s="3">
        <v>0</v>
      </c>
      <c r="H223" s="3">
        <v>0</v>
      </c>
      <c r="I223" s="3" t="s">
        <v>289</v>
      </c>
      <c r="J223" s="3" t="s">
        <v>289</v>
      </c>
      <c r="K223" s="3" t="s">
        <v>289</v>
      </c>
      <c r="L223" s="3" t="s">
        <v>289</v>
      </c>
      <c r="M223" s="3" t="s">
        <v>289</v>
      </c>
      <c r="N223" s="3" t="s">
        <v>289</v>
      </c>
      <c r="O223" s="3" t="s">
        <v>289</v>
      </c>
      <c r="P223" s="3" t="s">
        <v>289</v>
      </c>
      <c r="Q223" s="2" t="str">
        <v/>
      </c>
      <c r="R223" s="2"/>
      <c r="S223" s="2" t="str">
        <f t="array" ref="S223">IF(A224=A223,(E224-E223)/(B224-B223),"")</f>
        <v/>
      </c>
      <c r="T223" s="2" t="str">
        <f t="array" ref="T223">IF(A224=A223,(M224-M223)/(B224-B223),"")</f>
        <v/>
      </c>
      <c r="U223" s="2" t="str">
        <f t="array" ref="U223">IF(A224=A223,(I224-I223)/(B224-B223),"")</f>
        <v/>
      </c>
      <c r="V223" s="2">
        <f t="shared" si="39"/>
        <v>100</v>
      </c>
      <c r="W223" s="2" t="s">
        <v>289</v>
      </c>
      <c r="X223" s="2" t="s">
        <v>289</v>
      </c>
      <c r="Y223" s="2" t="str">
        <f t="shared" si="3"/>
        <v/>
      </c>
      <c r="Z223" s="2" t="str">
        <f t="shared" si="4"/>
        <v/>
      </c>
      <c r="AA223" s="2" t="str">
        <f t="shared" si="5"/>
        <v/>
      </c>
      <c r="AB223" s="2">
        <f t="shared" ref="AB223:AB229" si="69">IF((A224=A223),(T223-U223),)</f>
        <v>0</v>
      </c>
      <c r="AC223" s="2" t="str">
        <f>IF(A223&lt;&gt;A222,LOOKUP(A223:A998,REGIONS!A:A,REGIONS!B:B),"")</f>
        <v/>
      </c>
      <c r="AD223" s="2"/>
    </row>
    <row r="224" spans="1:30" x14ac:dyDescent="0.2">
      <c r="A224" s="3" t="s">
        <v>145</v>
      </c>
      <c r="B224" s="3">
        <v>2015</v>
      </c>
      <c r="C224" s="3">
        <v>5959.1259769999997</v>
      </c>
      <c r="D224" s="3">
        <v>35.777000430000001</v>
      </c>
      <c r="E224" s="3">
        <v>88.441761249999999</v>
      </c>
      <c r="F224" s="3">
        <v>1.7899358359999999</v>
      </c>
      <c r="G224" s="3">
        <v>2.2480629049999998</v>
      </c>
      <c r="H224" s="3">
        <v>7.5202400129999996</v>
      </c>
      <c r="I224" s="3">
        <v>83.105217640000006</v>
      </c>
      <c r="J224" s="3">
        <v>2.4159736540000001</v>
      </c>
      <c r="K224" s="3">
        <v>3.3531687830000001</v>
      </c>
      <c r="L224" s="3">
        <v>11.12563993</v>
      </c>
      <c r="M224" s="3">
        <v>98.021346449999996</v>
      </c>
      <c r="N224" s="3">
        <v>0.66614053719999999</v>
      </c>
      <c r="O224" s="3">
        <v>0.26429650360000001</v>
      </c>
      <c r="P224" s="3">
        <v>1.04821651</v>
      </c>
      <c r="Q224" s="2">
        <v>5</v>
      </c>
      <c r="R224" s="2"/>
      <c r="S224" s="2">
        <f t="array" ref="S224">IF(A225=A224,(E225-E224)/(B225-B224),"")</f>
        <v>0.65150879400000006</v>
      </c>
      <c r="T224" s="2">
        <f t="array" ref="T224">IF(A225=A224,(M225-M224)/(B225-B224),"")</f>
        <v>0.25726917199999944</v>
      </c>
      <c r="U224" s="2">
        <f t="array" ref="U224">IF(A225=A224,(I225-I224)/(B225-B224),"")</f>
        <v>0.83064227200000007</v>
      </c>
      <c r="V224" s="2">
        <f t="shared" si="39"/>
        <v>88</v>
      </c>
      <c r="W224" s="2">
        <f t="shared" ref="W224:W229" si="70">ROUND($M$2:$M$463,0)</f>
        <v>98</v>
      </c>
      <c r="X224" s="2">
        <f t="shared" ref="X224:X229" si="71">ROUND(I224:I685,0)</f>
        <v>83</v>
      </c>
      <c r="Y224" s="2" t="str">
        <f t="shared" si="3"/>
        <v/>
      </c>
      <c r="Z224" s="2" t="str">
        <f t="shared" si="4"/>
        <v/>
      </c>
      <c r="AA224" s="2" t="str">
        <f t="shared" si="5"/>
        <v/>
      </c>
      <c r="AB224" s="2">
        <f t="shared" si="69"/>
        <v>-0.57337310000000064</v>
      </c>
      <c r="AC224" s="2" t="str">
        <f>IF(A224&lt;&gt;A223,LOOKUP(A224:A998,REGIONS!A:A,REGIONS!B:B),"")</f>
        <v>Europe &amp; Central Asia</v>
      </c>
      <c r="AD224" s="2"/>
    </row>
    <row r="225" spans="1:30" x14ac:dyDescent="0.2">
      <c r="A225" s="3" t="s">
        <v>145</v>
      </c>
      <c r="B225" s="3">
        <v>2020</v>
      </c>
      <c r="C225" s="3">
        <v>6524.1909180000002</v>
      </c>
      <c r="D225" s="3">
        <v>36.855998990000003</v>
      </c>
      <c r="E225" s="3">
        <v>91.699305219999999</v>
      </c>
      <c r="F225" s="3">
        <v>1.900734111</v>
      </c>
      <c r="G225" s="3">
        <v>1.8656486999999999</v>
      </c>
      <c r="H225" s="3">
        <v>4.5343119649999997</v>
      </c>
      <c r="I225" s="3">
        <v>87.258429000000007</v>
      </c>
      <c r="J225" s="3">
        <v>2.606070485</v>
      </c>
      <c r="K225" s="3">
        <v>2.9545936840000002</v>
      </c>
      <c r="L225" s="3">
        <v>7.1809068319999998</v>
      </c>
      <c r="M225" s="3">
        <v>99.307692309999993</v>
      </c>
      <c r="N225" s="3">
        <v>0.6923076923</v>
      </c>
      <c r="O225" s="3">
        <v>0</v>
      </c>
      <c r="P225" s="3">
        <v>0</v>
      </c>
      <c r="Q225" s="2" t="str">
        <v/>
      </c>
      <c r="R225" s="2"/>
      <c r="S225" s="2" t="str">
        <f t="array" ref="S225">IF(A226=A225,(E226-E225)/(B226-B225),"")</f>
        <v/>
      </c>
      <c r="T225" s="2" t="str">
        <f t="array" ref="T225">IF(A226=A225,(M226-M225)/(B226-B225),"")</f>
        <v/>
      </c>
      <c r="U225" s="2" t="str">
        <f t="array" ref="U225">IF(A226=A225,(I226-I225)/(B226-B225),"")</f>
        <v/>
      </c>
      <c r="V225" s="2">
        <f t="shared" si="39"/>
        <v>92</v>
      </c>
      <c r="W225" s="2">
        <f t="shared" si="70"/>
        <v>99</v>
      </c>
      <c r="X225" s="2">
        <f t="shared" si="71"/>
        <v>87</v>
      </c>
      <c r="Y225" s="2" t="str">
        <f t="shared" si="3"/>
        <v/>
      </c>
      <c r="Z225" s="2" t="str">
        <f t="shared" si="4"/>
        <v/>
      </c>
      <c r="AA225" s="2" t="str">
        <f t="shared" si="5"/>
        <v/>
      </c>
      <c r="AB225" s="2">
        <f t="shared" si="69"/>
        <v>0</v>
      </c>
      <c r="AC225" s="2" t="str">
        <f>IF(A225&lt;&gt;A224,LOOKUP(A225:A998,REGIONS!A:A,REGIONS!B:B),"")</f>
        <v/>
      </c>
      <c r="AD225" s="2"/>
    </row>
    <row r="226" spans="1:30" x14ac:dyDescent="0.2">
      <c r="A226" s="3" t="s">
        <v>146</v>
      </c>
      <c r="B226" s="3">
        <v>2015</v>
      </c>
      <c r="C226" s="3">
        <v>6741.1601559999999</v>
      </c>
      <c r="D226" s="3">
        <v>33.10799789</v>
      </c>
      <c r="E226" s="3">
        <v>77.460572209999995</v>
      </c>
      <c r="F226" s="3">
        <v>3.0523403340000002</v>
      </c>
      <c r="G226" s="3">
        <v>14.22792235</v>
      </c>
      <c r="H226" s="3">
        <v>5.2591651080000004</v>
      </c>
      <c r="I226" s="3">
        <v>70.239686550000002</v>
      </c>
      <c r="J226" s="3">
        <v>4.1702933629999999</v>
      </c>
      <c r="K226" s="3">
        <v>18.202221389999998</v>
      </c>
      <c r="L226" s="3">
        <v>7.3877986939999998</v>
      </c>
      <c r="M226" s="3">
        <v>92.049779979999997</v>
      </c>
      <c r="N226" s="3">
        <v>0.79360784900000003</v>
      </c>
      <c r="O226" s="3">
        <v>6.1981767950000002</v>
      </c>
      <c r="P226" s="3">
        <v>0.95843537109999999</v>
      </c>
      <c r="Q226" s="2">
        <v>5</v>
      </c>
      <c r="R226" s="2"/>
      <c r="S226" s="2">
        <f t="array" ref="S226">IF(A227=A226,(E227-E226)/(B227-B226),"")</f>
        <v>1.551834194</v>
      </c>
      <c r="T226" s="2">
        <f t="array" ref="T226">IF(A227=A226,(M227-M226)/(B227-B226),"")</f>
        <v>1.0028964480000013</v>
      </c>
      <c r="U226" s="2">
        <f t="array" ref="U226">IF(A227=A226,(I227-I226)/(B227-B226),"")</f>
        <v>1.6466545739999987</v>
      </c>
      <c r="V226" s="2">
        <f t="shared" si="39"/>
        <v>77</v>
      </c>
      <c r="W226" s="2">
        <f t="shared" si="70"/>
        <v>92</v>
      </c>
      <c r="X226" s="2">
        <f t="shared" si="71"/>
        <v>70</v>
      </c>
      <c r="Y226" s="2" t="str">
        <f t="shared" si="3"/>
        <v/>
      </c>
      <c r="Z226" s="2" t="str">
        <f t="shared" si="4"/>
        <v/>
      </c>
      <c r="AA226" s="2" t="str">
        <f t="shared" si="5"/>
        <v/>
      </c>
      <c r="AB226" s="2">
        <f t="shared" si="69"/>
        <v>-0.64375812599999738</v>
      </c>
      <c r="AC226" s="2" t="str">
        <f>IF(A226&lt;&gt;A225,LOOKUP(A226:A998,REGIONS!A:A,REGIONS!B:B),"")</f>
        <v>East Asia &amp; Pacific</v>
      </c>
      <c r="AD226" s="2"/>
    </row>
    <row r="227" spans="1:30" x14ac:dyDescent="0.2">
      <c r="A227" s="3" t="s">
        <v>146</v>
      </c>
      <c r="B227" s="3">
        <v>2020</v>
      </c>
      <c r="C227" s="3">
        <v>7275.5561520000001</v>
      </c>
      <c r="D227" s="3">
        <v>36.290000919999997</v>
      </c>
      <c r="E227" s="3">
        <v>85.219743179999995</v>
      </c>
      <c r="F227" s="3">
        <v>3.566857739</v>
      </c>
      <c r="G227" s="3">
        <v>10.62886799</v>
      </c>
      <c r="H227" s="3">
        <v>0.58453109380000001</v>
      </c>
      <c r="I227" s="3">
        <v>78.472959419999995</v>
      </c>
      <c r="J227" s="3">
        <v>5.5985837859999998</v>
      </c>
      <c r="K227" s="3">
        <v>15.010969599999999</v>
      </c>
      <c r="L227" s="3">
        <v>0.91748719570000004</v>
      </c>
      <c r="M227" s="3">
        <v>97.064262220000003</v>
      </c>
      <c r="N227" s="3">
        <v>0</v>
      </c>
      <c r="O227" s="3">
        <v>2.935737778</v>
      </c>
      <c r="P227" s="3">
        <v>0</v>
      </c>
      <c r="Q227" s="2" t="str">
        <v/>
      </c>
      <c r="R227" s="2"/>
      <c r="S227" s="2" t="str">
        <f t="array" ref="S227">IF(A228=A227,(E228-E227)/(B228-B227),"")</f>
        <v/>
      </c>
      <c r="T227" s="2" t="str">
        <f t="array" ref="T227">IF(A228=A227,(M228-M227)/(B228-B227),"")</f>
        <v/>
      </c>
      <c r="U227" s="2" t="str">
        <f t="array" ref="U227">IF(A228=A227,(I228-I227)/(B228-B227),"")</f>
        <v/>
      </c>
      <c r="V227" s="2">
        <f t="shared" si="39"/>
        <v>85</v>
      </c>
      <c r="W227" s="2">
        <f t="shared" si="70"/>
        <v>97</v>
      </c>
      <c r="X227" s="2">
        <f t="shared" si="71"/>
        <v>78</v>
      </c>
      <c r="Y227" s="2" t="str">
        <f t="shared" si="3"/>
        <v/>
      </c>
      <c r="Z227" s="2" t="str">
        <f t="shared" si="4"/>
        <v/>
      </c>
      <c r="AA227" s="2" t="str">
        <f t="shared" si="5"/>
        <v/>
      </c>
      <c r="AB227" s="2">
        <f t="shared" si="69"/>
        <v>0</v>
      </c>
      <c r="AC227" s="2" t="str">
        <f>IF(A227&lt;&gt;A226,LOOKUP(A227:A998,REGIONS!A:A,REGIONS!B:B),"")</f>
        <v/>
      </c>
      <c r="AD227" s="2"/>
    </row>
    <row r="228" spans="1:30" x14ac:dyDescent="0.2">
      <c r="A228" s="3" t="s">
        <v>147</v>
      </c>
      <c r="B228" s="3">
        <v>2015</v>
      </c>
      <c r="C228" s="3">
        <v>1997.6750489999999</v>
      </c>
      <c r="D228" s="3">
        <v>67.979995729999999</v>
      </c>
      <c r="E228" s="3">
        <v>98.525117280000003</v>
      </c>
      <c r="F228" s="3">
        <v>0.67870742309999998</v>
      </c>
      <c r="G228" s="3">
        <v>0.79617529310000001</v>
      </c>
      <c r="H228" s="3">
        <v>0</v>
      </c>
      <c r="I228" s="3">
        <v>97.854719009999997</v>
      </c>
      <c r="J228" s="3">
        <v>0</v>
      </c>
      <c r="K228" s="3">
        <v>2.145280992</v>
      </c>
      <c r="L228" s="3">
        <v>0</v>
      </c>
      <c r="M228" s="3">
        <v>98.840893339999994</v>
      </c>
      <c r="N228" s="3">
        <v>0.99839286199999999</v>
      </c>
      <c r="O228" s="3">
        <v>0.1607138001</v>
      </c>
      <c r="P228" s="3">
        <v>0</v>
      </c>
      <c r="Q228" s="2">
        <v>5</v>
      </c>
      <c r="R228" s="2"/>
      <c r="S228" s="2">
        <f t="array" ref="S228">IF(A229=A228,(E229-E228)/(B229-B228),"")</f>
        <v>5.14967740000003E-2</v>
      </c>
      <c r="T228" s="2">
        <f t="array" ref="T228">IF(A229=A228,(M229-M228)/(B229-B228),"")</f>
        <v>7.206270000000359E-3</v>
      </c>
      <c r="U228" s="2">
        <f t="array" ref="U228">IF(A229=A228,(I229-I228)/(B229-B228),"")</f>
        <v>0.14490082599999993</v>
      </c>
      <c r="V228" s="2">
        <f t="shared" si="39"/>
        <v>99</v>
      </c>
      <c r="W228" s="2">
        <f t="shared" si="70"/>
        <v>99</v>
      </c>
      <c r="X228" s="2">
        <f t="shared" si="71"/>
        <v>98</v>
      </c>
      <c r="Y228" s="2" t="str">
        <f t="shared" si="3"/>
        <v/>
      </c>
      <c r="Z228" s="2" t="str">
        <f t="shared" si="4"/>
        <v/>
      </c>
      <c r="AA228" s="2" t="str">
        <f t="shared" si="5"/>
        <v/>
      </c>
      <c r="AB228" s="2">
        <f t="shared" si="69"/>
        <v>-0.13769455599999958</v>
      </c>
      <c r="AC228" s="2" t="str">
        <f>IF(A228&lt;&gt;A227,LOOKUP(A228:A998,REGIONS!A:A,REGIONS!B:B),"")</f>
        <v>Europe &amp; Central Asia</v>
      </c>
      <c r="AD228" s="2"/>
    </row>
    <row r="229" spans="1:30" x14ac:dyDescent="0.2">
      <c r="A229" s="3" t="s">
        <v>147</v>
      </c>
      <c r="B229" s="3">
        <v>2020</v>
      </c>
      <c r="C229" s="3">
        <v>1886.2020259999999</v>
      </c>
      <c r="D229" s="3">
        <v>68.315002440000001</v>
      </c>
      <c r="E229" s="3">
        <v>98.782601150000005</v>
      </c>
      <c r="F229" s="3">
        <v>0.68230074240000005</v>
      </c>
      <c r="G229" s="3">
        <v>0.53509810369999999</v>
      </c>
      <c r="H229" s="3">
        <v>0</v>
      </c>
      <c r="I229" s="3">
        <v>98.579223139999996</v>
      </c>
      <c r="J229" s="3">
        <v>0</v>
      </c>
      <c r="K229" s="3">
        <v>1.4207768599999999</v>
      </c>
      <c r="L229" s="3">
        <v>0</v>
      </c>
      <c r="M229" s="3">
        <v>98.876924689999996</v>
      </c>
      <c r="N229" s="3">
        <v>0.99875681510000003</v>
      </c>
      <c r="O229" s="3">
        <v>0.1243184908</v>
      </c>
      <c r="P229" s="3">
        <v>0</v>
      </c>
      <c r="Q229" s="2" t="str">
        <v/>
      </c>
      <c r="R229" s="2"/>
      <c r="S229" s="2" t="str">
        <f t="array" ref="S229">IF(A230=A229,(E230-E229)/(B230-B229),"")</f>
        <v/>
      </c>
      <c r="T229" s="2" t="str">
        <f t="array" ref="T229">IF(A230=A229,(M230-M229)/(B230-B229),"")</f>
        <v/>
      </c>
      <c r="U229" s="2" t="str">
        <f t="array" ref="U229">IF(A230=A229,(I230-I229)/(B230-B229),"")</f>
        <v/>
      </c>
      <c r="V229" s="2">
        <f t="shared" si="39"/>
        <v>99</v>
      </c>
      <c r="W229" s="2">
        <f t="shared" si="70"/>
        <v>99</v>
      </c>
      <c r="X229" s="2">
        <f t="shared" si="71"/>
        <v>99</v>
      </c>
      <c r="Y229" s="2" t="str">
        <f t="shared" si="3"/>
        <v/>
      </c>
      <c r="Z229" s="2" t="str">
        <f t="shared" si="4"/>
        <v/>
      </c>
      <c r="AA229" s="2" t="str">
        <f t="shared" si="5"/>
        <v/>
      </c>
      <c r="AB229" s="2">
        <f t="shared" si="69"/>
        <v>0</v>
      </c>
      <c r="AC229" s="2" t="str">
        <f>IF(A229&lt;&gt;A228,LOOKUP(A229:A998,REGIONS!A:A,REGIONS!B:B),"")</f>
        <v/>
      </c>
      <c r="AD229" s="2"/>
    </row>
    <row r="230" spans="1:30" x14ac:dyDescent="0.2">
      <c r="A230" s="3" t="s">
        <v>148</v>
      </c>
      <c r="B230" s="3">
        <v>2015</v>
      </c>
      <c r="C230" s="3">
        <v>6532.6811520000001</v>
      </c>
      <c r="D230" s="3">
        <v>88.106002810000007</v>
      </c>
      <c r="E230" s="3">
        <v>91.224322509999993</v>
      </c>
      <c r="F230" s="3">
        <v>7.2900646499999997</v>
      </c>
      <c r="G230" s="3">
        <v>1.3401928400000001</v>
      </c>
      <c r="H230" s="3">
        <v>0.14541999999999999</v>
      </c>
      <c r="I230" s="3" t="s">
        <v>289</v>
      </c>
      <c r="J230" s="3" t="s">
        <v>289</v>
      </c>
      <c r="K230" s="3" t="s">
        <v>289</v>
      </c>
      <c r="L230" s="3" t="s">
        <v>289</v>
      </c>
      <c r="M230" s="3" t="s">
        <v>289</v>
      </c>
      <c r="N230" s="3" t="s">
        <v>289</v>
      </c>
      <c r="O230" s="3" t="s">
        <v>289</v>
      </c>
      <c r="P230" s="3" t="s">
        <v>289</v>
      </c>
      <c r="Q230" s="2">
        <v>5</v>
      </c>
      <c r="R230" s="2"/>
      <c r="S230" s="2">
        <f t="array" ref="S230">IF(A231=A230,(E231-E230)/(B231-B230),"")</f>
        <v>0.2751354980000002</v>
      </c>
      <c r="T230" s="2" t="s">
        <v>289</v>
      </c>
      <c r="U230" s="2" t="s">
        <v>289</v>
      </c>
      <c r="V230" s="2">
        <f t="shared" si="39"/>
        <v>91</v>
      </c>
      <c r="W230" s="2" t="s">
        <v>289</v>
      </c>
      <c r="X230" s="2" t="s">
        <v>289</v>
      </c>
      <c r="Y230" s="2" t="str">
        <f t="shared" si="3"/>
        <v/>
      </c>
      <c r="Z230" s="2" t="str">
        <f t="shared" si="4"/>
        <v/>
      </c>
      <c r="AA230" s="2" t="str">
        <f t="shared" si="5"/>
        <v/>
      </c>
      <c r="AB230" s="2" t="s">
        <v>289</v>
      </c>
      <c r="AC230" s="2" t="str">
        <f>IF(A230&lt;&gt;A229,LOOKUP(A230:A998,REGIONS!A:A,REGIONS!B:B),"")</f>
        <v>Middle East &amp; North Africa</v>
      </c>
      <c r="AD230" s="2"/>
    </row>
    <row r="231" spans="1:30" x14ac:dyDescent="0.2">
      <c r="A231" s="3" t="s">
        <v>148</v>
      </c>
      <c r="B231" s="3">
        <v>2020</v>
      </c>
      <c r="C231" s="3">
        <v>6825.4418949999999</v>
      </c>
      <c r="D231" s="3">
        <v>88.924995420000002</v>
      </c>
      <c r="E231" s="3">
        <v>92.6</v>
      </c>
      <c r="F231" s="3">
        <v>7.4</v>
      </c>
      <c r="G231" s="3">
        <v>0</v>
      </c>
      <c r="H231" s="3">
        <v>0</v>
      </c>
      <c r="I231" s="3" t="s">
        <v>289</v>
      </c>
      <c r="J231" s="3" t="s">
        <v>289</v>
      </c>
      <c r="K231" s="3" t="s">
        <v>289</v>
      </c>
      <c r="L231" s="3" t="s">
        <v>289</v>
      </c>
      <c r="M231" s="3" t="s">
        <v>289</v>
      </c>
      <c r="N231" s="3" t="s">
        <v>289</v>
      </c>
      <c r="O231" s="3" t="s">
        <v>289</v>
      </c>
      <c r="P231" s="3" t="s">
        <v>289</v>
      </c>
      <c r="Q231" s="2" t="str">
        <v/>
      </c>
      <c r="R231" s="2"/>
      <c r="S231" s="2" t="str">
        <f t="array" ref="S231">IF(A232=A231,(E232-E231)/(B232-B231),"")</f>
        <v/>
      </c>
      <c r="T231" s="2" t="str">
        <f t="array" ref="T231">IF(A232=A231,(M232-M231)/(B232-B231),"")</f>
        <v/>
      </c>
      <c r="U231" s="2" t="str">
        <f t="array" ref="U231">IF(A232=A231,(I232-I231)/(B232-B231),"")</f>
        <v/>
      </c>
      <c r="V231" s="2">
        <f t="shared" si="39"/>
        <v>93</v>
      </c>
      <c r="W231" s="2" t="s">
        <v>289</v>
      </c>
      <c r="X231" s="2" t="s">
        <v>289</v>
      </c>
      <c r="Y231" s="2" t="str">
        <f t="shared" si="3"/>
        <v/>
      </c>
      <c r="Z231" s="2" t="str">
        <f t="shared" si="4"/>
        <v/>
      </c>
      <c r="AA231" s="2" t="str">
        <f t="shared" si="5"/>
        <v/>
      </c>
      <c r="AB231" s="2">
        <f t="shared" ref="AB231:AB235" si="72">IF((A232=A231),(T231-U231),)</f>
        <v>0</v>
      </c>
      <c r="AC231" s="2" t="str">
        <f>IF(A231&lt;&gt;A230,LOOKUP(A231:A998,REGIONS!A:A,REGIONS!B:B),"")</f>
        <v/>
      </c>
      <c r="AD231" s="2"/>
    </row>
    <row r="232" spans="1:30" x14ac:dyDescent="0.2">
      <c r="A232" s="3" t="s">
        <v>149</v>
      </c>
      <c r="B232" s="3">
        <v>2015</v>
      </c>
      <c r="C232" s="3">
        <v>2059.0109859999998</v>
      </c>
      <c r="D232" s="3">
        <v>26.908000950000002</v>
      </c>
      <c r="E232" s="3">
        <v>70.545689400000001</v>
      </c>
      <c r="F232" s="3">
        <v>10.86331049</v>
      </c>
      <c r="G232" s="3">
        <v>14.534382900000001</v>
      </c>
      <c r="H232" s="3">
        <v>4.0566172079999996</v>
      </c>
      <c r="I232" s="3">
        <v>63.420883150000002</v>
      </c>
      <c r="J232" s="3">
        <v>13.04933941</v>
      </c>
      <c r="K232" s="3">
        <v>18.164904929999999</v>
      </c>
      <c r="L232" s="3">
        <v>5.3648725109999997</v>
      </c>
      <c r="M232" s="3">
        <v>89.899276139999998</v>
      </c>
      <c r="N232" s="3">
        <v>4.9252542349999997</v>
      </c>
      <c r="O232" s="3">
        <v>4.6725536160000001</v>
      </c>
      <c r="P232" s="3">
        <v>0.50291600700000005</v>
      </c>
      <c r="Q232" s="2">
        <v>5</v>
      </c>
      <c r="R232" s="2"/>
      <c r="S232" s="2">
        <f t="array" ref="S232">IF(A233=A232,(E233-E232)/(B233-B232),"")</f>
        <v>0.32606997400000071</v>
      </c>
      <c r="T232" s="2">
        <f t="array" ref="T232">IF(A233=A232,(M233-M232)/(B233-B232),"")</f>
        <v>0.62432648200000074</v>
      </c>
      <c r="U232" s="2">
        <f t="array" ref="U232">IF(A233=A232,(I233-I232)/(B233-B232),"")</f>
        <v>4.5894333999999051E-2</v>
      </c>
      <c r="V232" s="2">
        <f t="shared" si="39"/>
        <v>71</v>
      </c>
      <c r="W232" s="2">
        <f t="shared" ref="W232:W235" si="73">ROUND($M$2:$M$463,0)</f>
        <v>90</v>
      </c>
      <c r="X232" s="2">
        <f t="shared" ref="X232:X235" si="74">ROUND(I232:I693,0)</f>
        <v>63</v>
      </c>
      <c r="Y232" s="2" t="str">
        <f t="shared" si="3"/>
        <v/>
      </c>
      <c r="Z232" s="2" t="str">
        <f t="shared" si="4"/>
        <v/>
      </c>
      <c r="AA232" s="2" t="str">
        <f t="shared" si="5"/>
        <v/>
      </c>
      <c r="AB232" s="2">
        <f t="shared" si="72"/>
        <v>0.57843214800000164</v>
      </c>
      <c r="AC232" s="2" t="str">
        <f>IF(A232&lt;&gt;A231,LOOKUP(A232:A998,REGIONS!A:A,REGIONS!B:B),"")</f>
        <v>Sub-Saharan Africa</v>
      </c>
      <c r="AD232" s="2"/>
    </row>
    <row r="233" spans="1:30" x14ac:dyDescent="0.2">
      <c r="A233" s="3" t="s">
        <v>149</v>
      </c>
      <c r="B233" s="3">
        <v>2020</v>
      </c>
      <c r="C233" s="3">
        <v>2142.251953</v>
      </c>
      <c r="D233" s="3">
        <v>29.027999879999999</v>
      </c>
      <c r="E233" s="3">
        <v>72.176039270000004</v>
      </c>
      <c r="F233" s="3">
        <v>10.40592597</v>
      </c>
      <c r="G233" s="3">
        <v>12.21725464</v>
      </c>
      <c r="H233" s="3">
        <v>5.2007801159999998</v>
      </c>
      <c r="I233" s="3">
        <v>63.650354819999997</v>
      </c>
      <c r="J233" s="3">
        <v>13.55843013</v>
      </c>
      <c r="K233" s="3">
        <v>15.73132479</v>
      </c>
      <c r="L233" s="3">
        <v>7.0598902539999999</v>
      </c>
      <c r="M233" s="3">
        <v>93.020908550000001</v>
      </c>
      <c r="N233" s="3">
        <v>2.698211997</v>
      </c>
      <c r="O233" s="3">
        <v>3.625530038</v>
      </c>
      <c r="P233" s="3">
        <v>0.65534941999999996</v>
      </c>
      <c r="Q233" s="2" t="str">
        <v/>
      </c>
      <c r="R233" s="2"/>
      <c r="S233" s="2" t="str">
        <f t="array" ref="S233">IF(A234=A233,(E234-E233)/(B234-B233),"")</f>
        <v/>
      </c>
      <c r="T233" s="2" t="str">
        <f t="array" ref="T233">IF(A234=A233,(M234-M233)/(B234-B233),"")</f>
        <v/>
      </c>
      <c r="U233" s="2" t="str">
        <f t="array" ref="U233">IF(A234=A233,(I234-I233)/(B234-B233),"")</f>
        <v/>
      </c>
      <c r="V233" s="2">
        <f t="shared" si="39"/>
        <v>72</v>
      </c>
      <c r="W233" s="2">
        <f t="shared" si="73"/>
        <v>93</v>
      </c>
      <c r="X233" s="2">
        <f t="shared" si="74"/>
        <v>64</v>
      </c>
      <c r="Y233" s="2" t="str">
        <f t="shared" si="3"/>
        <v/>
      </c>
      <c r="Z233" s="2" t="str">
        <f t="shared" si="4"/>
        <v/>
      </c>
      <c r="AA233" s="2" t="str">
        <f t="shared" si="5"/>
        <v/>
      </c>
      <c r="AB233" s="2">
        <f t="shared" si="72"/>
        <v>0</v>
      </c>
      <c r="AC233" s="2" t="str">
        <f>IF(A233&lt;&gt;A232,LOOKUP(A233:A998,REGIONS!A:A,REGIONS!B:B),"")</f>
        <v/>
      </c>
      <c r="AD233" s="2"/>
    </row>
    <row r="234" spans="1:30" x14ac:dyDescent="0.2">
      <c r="A234" s="3" t="s">
        <v>150</v>
      </c>
      <c r="B234" s="3">
        <v>2015</v>
      </c>
      <c r="C234" s="3">
        <v>4472.2290039999998</v>
      </c>
      <c r="D234" s="3">
        <v>49.819999690000003</v>
      </c>
      <c r="E234" s="3">
        <v>72.569791940000002</v>
      </c>
      <c r="F234" s="3">
        <v>7.3644226789999996</v>
      </c>
      <c r="G234" s="3">
        <v>6.5372338440000002</v>
      </c>
      <c r="H234" s="3">
        <v>13.52855154</v>
      </c>
      <c r="I234" s="3">
        <v>61.263181959999997</v>
      </c>
      <c r="J234" s="3">
        <v>5.1260422940000003</v>
      </c>
      <c r="K234" s="3">
        <v>7.5241487850000004</v>
      </c>
      <c r="L234" s="3">
        <v>26.08662696</v>
      </c>
      <c r="M234" s="3">
        <v>83.95810401</v>
      </c>
      <c r="N234" s="3">
        <v>9.6189777050000007</v>
      </c>
      <c r="O234" s="3">
        <v>5.5431874099999998</v>
      </c>
      <c r="P234" s="3">
        <v>0.87973087640000003</v>
      </c>
      <c r="Q234" s="2">
        <v>5</v>
      </c>
      <c r="R234" s="2"/>
      <c r="S234" s="2">
        <f t="array" ref="S234">IF(A235=A234,(E235-E234)/(B235-B234),"")</f>
        <v>0.53839992999999997</v>
      </c>
      <c r="T234" s="2">
        <f t="array" ref="T234">IF(A235=A234,(M235-M234)/(B235-B234),"")</f>
        <v>0.31400112400000069</v>
      </c>
      <c r="U234" s="2">
        <f t="array" ref="U234">IF(A235=A234,(I235-I234)/(B235-B234),"")</f>
        <v>0.56740698600000028</v>
      </c>
      <c r="V234" s="2">
        <f t="shared" si="39"/>
        <v>73</v>
      </c>
      <c r="W234" s="2">
        <f t="shared" si="73"/>
        <v>84</v>
      </c>
      <c r="X234" s="2">
        <f t="shared" si="74"/>
        <v>61</v>
      </c>
      <c r="Y234" s="2" t="str">
        <f t="shared" si="3"/>
        <v/>
      </c>
      <c r="Z234" s="2" t="str">
        <f t="shared" si="4"/>
        <v/>
      </c>
      <c r="AA234" s="2" t="str">
        <f t="shared" si="5"/>
        <v/>
      </c>
      <c r="AB234" s="2">
        <f t="shared" si="72"/>
        <v>-0.25340586199999959</v>
      </c>
      <c r="AC234" s="2" t="str">
        <f>IF(A234&lt;&gt;A233,LOOKUP(A234:A998,REGIONS!A:A,REGIONS!B:B),"")</f>
        <v>Sub-Saharan Africa</v>
      </c>
      <c r="AD234" s="2"/>
    </row>
    <row r="235" spans="1:30" x14ac:dyDescent="0.2">
      <c r="A235" s="3" t="s">
        <v>150</v>
      </c>
      <c r="B235" s="3">
        <v>2020</v>
      </c>
      <c r="C235" s="3">
        <v>5057.6767579999996</v>
      </c>
      <c r="D235" s="3">
        <v>52.088996889999997</v>
      </c>
      <c r="E235" s="3">
        <v>75.261791590000001</v>
      </c>
      <c r="F235" s="3">
        <v>8.7006574749999999</v>
      </c>
      <c r="G235" s="3">
        <v>3.488080869</v>
      </c>
      <c r="H235" s="3">
        <v>12.549470060000001</v>
      </c>
      <c r="I235" s="3">
        <v>64.100216889999999</v>
      </c>
      <c r="J235" s="3">
        <v>6.5377757970000001</v>
      </c>
      <c r="K235" s="3">
        <v>3.3837098750000001</v>
      </c>
      <c r="L235" s="3">
        <v>25.978297439999999</v>
      </c>
      <c r="M235" s="3">
        <v>85.528109630000003</v>
      </c>
      <c r="N235" s="3">
        <v>10.69005698</v>
      </c>
      <c r="O235" s="3">
        <v>3.58408039</v>
      </c>
      <c r="P235" s="3">
        <v>0.19775300060000001</v>
      </c>
      <c r="Q235" s="2" t="str">
        <v/>
      </c>
      <c r="R235" s="2"/>
      <c r="S235" s="2" t="str">
        <f t="array" ref="S235">IF(A236=A235,(E236-E235)/(B236-B235),"")</f>
        <v/>
      </c>
      <c r="T235" s="2" t="str">
        <f t="array" ref="T235">IF(A236=A235,(M236-M235)/(B236-B235),"")</f>
        <v/>
      </c>
      <c r="U235" s="2" t="str">
        <f t="array" ref="U235">IF(A236=A235,(I236-I235)/(B236-B235),"")</f>
        <v/>
      </c>
      <c r="V235" s="2">
        <f t="shared" si="39"/>
        <v>75</v>
      </c>
      <c r="W235" s="2">
        <f t="shared" si="73"/>
        <v>86</v>
      </c>
      <c r="X235" s="2">
        <f t="shared" si="74"/>
        <v>64</v>
      </c>
      <c r="Y235" s="2" t="str">
        <f t="shared" si="3"/>
        <v/>
      </c>
      <c r="Z235" s="2" t="str">
        <f t="shared" si="4"/>
        <v/>
      </c>
      <c r="AA235" s="2" t="str">
        <f t="shared" si="5"/>
        <v/>
      </c>
      <c r="AB235" s="2">
        <f t="shared" si="72"/>
        <v>0</v>
      </c>
      <c r="AC235" s="2" t="str">
        <f>IF(A235&lt;&gt;A234,LOOKUP(A235:A998,REGIONS!A:A,REGIONS!B:B),"")</f>
        <v/>
      </c>
      <c r="AD235" s="2"/>
    </row>
    <row r="236" spans="1:30" x14ac:dyDescent="0.2">
      <c r="A236" s="3" t="s">
        <v>151</v>
      </c>
      <c r="B236" s="3">
        <v>2015</v>
      </c>
      <c r="C236" s="3">
        <v>6418.3149409999996</v>
      </c>
      <c r="D236" s="3">
        <v>79.270004270000001</v>
      </c>
      <c r="E236" s="3">
        <v>97.281615160000001</v>
      </c>
      <c r="F236" s="3">
        <v>0</v>
      </c>
      <c r="G236" s="3">
        <v>2.7183848410000002</v>
      </c>
      <c r="H236" s="3">
        <v>0</v>
      </c>
      <c r="I236" s="3" t="s">
        <v>289</v>
      </c>
      <c r="J236" s="3" t="s">
        <v>289</v>
      </c>
      <c r="K236" s="3" t="s">
        <v>289</v>
      </c>
      <c r="L236" s="3" t="s">
        <v>289</v>
      </c>
      <c r="M236" s="3" t="s">
        <v>289</v>
      </c>
      <c r="N236" s="3" t="s">
        <v>289</v>
      </c>
      <c r="O236" s="3" t="s">
        <v>289</v>
      </c>
      <c r="P236" s="3" t="s">
        <v>289</v>
      </c>
      <c r="Q236" s="2">
        <v>5</v>
      </c>
      <c r="R236" s="2"/>
      <c r="S236" s="2">
        <f t="array" ref="S236">IF(A237=A236,(E237-E236)/(B237-B236),"")</f>
        <v>0.52198172800000009</v>
      </c>
      <c r="T236" s="2" t="s">
        <v>289</v>
      </c>
      <c r="U236" s="2" t="s">
        <v>289</v>
      </c>
      <c r="V236" s="2">
        <f t="shared" si="39"/>
        <v>97</v>
      </c>
      <c r="W236" s="2" t="s">
        <v>289</v>
      </c>
      <c r="X236" s="2" t="s">
        <v>289</v>
      </c>
      <c r="Y236" s="2" t="str">
        <f t="shared" si="3"/>
        <v/>
      </c>
      <c r="Z236" s="2" t="str">
        <f t="shared" si="4"/>
        <v/>
      </c>
      <c r="AA236" s="2" t="str">
        <f t="shared" si="5"/>
        <v/>
      </c>
      <c r="AB236" s="2" t="s">
        <v>289</v>
      </c>
      <c r="AC236" s="2" t="str">
        <f>IF(A236&lt;&gt;A235,LOOKUP(A236:A998,REGIONS!A:A,REGIONS!B:B),"")</f>
        <v>Sub-Saharan Africa</v>
      </c>
      <c r="AD236" s="2"/>
    </row>
    <row r="237" spans="1:30" x14ac:dyDescent="0.2">
      <c r="A237" s="3" t="s">
        <v>151</v>
      </c>
      <c r="B237" s="3">
        <v>2020</v>
      </c>
      <c r="C237" s="3">
        <v>6871.2871089999999</v>
      </c>
      <c r="D237" s="3">
        <v>80.691001889999995</v>
      </c>
      <c r="E237" s="3">
        <v>99.891523800000002</v>
      </c>
      <c r="F237" s="3">
        <v>0</v>
      </c>
      <c r="G237" s="3">
        <v>0.1084762012</v>
      </c>
      <c r="H237" s="3">
        <v>0</v>
      </c>
      <c r="I237" s="3" t="s">
        <v>289</v>
      </c>
      <c r="J237" s="3" t="s">
        <v>289</v>
      </c>
      <c r="K237" s="3" t="s">
        <v>289</v>
      </c>
      <c r="L237" s="3" t="s">
        <v>289</v>
      </c>
      <c r="M237" s="3" t="s">
        <v>289</v>
      </c>
      <c r="N237" s="3" t="s">
        <v>289</v>
      </c>
      <c r="O237" s="3" t="s">
        <v>289</v>
      </c>
      <c r="P237" s="3" t="s">
        <v>289</v>
      </c>
      <c r="Q237" s="2" t="str">
        <v/>
      </c>
      <c r="R237" s="2"/>
      <c r="S237" s="2" t="str">
        <f t="array" ref="S237">IF(A238=A237,(E238-E237)/(B238-B237),"")</f>
        <v/>
      </c>
      <c r="T237" s="2" t="str">
        <f t="array" ref="T237">IF(A238=A237,(M238-M237)/(B238-B237),"")</f>
        <v/>
      </c>
      <c r="U237" s="2" t="str">
        <f t="array" ref="U237">IF(A238=A237,(I238-I237)/(B238-B237),"")</f>
        <v/>
      </c>
      <c r="V237" s="2">
        <f t="shared" si="39"/>
        <v>100</v>
      </c>
      <c r="W237" s="2" t="s">
        <v>289</v>
      </c>
      <c r="X237" s="2" t="s">
        <v>289</v>
      </c>
      <c r="Y237" s="2" t="str">
        <f t="shared" si="3"/>
        <v/>
      </c>
      <c r="Z237" s="2" t="str">
        <f t="shared" si="4"/>
        <v/>
      </c>
      <c r="AA237" s="2" t="str">
        <f t="shared" si="5"/>
        <v/>
      </c>
      <c r="AB237" s="2">
        <f>IF((A238=A237),(T237-U237),)</f>
        <v>0</v>
      </c>
      <c r="AC237" s="2" t="str">
        <f>IF(A237&lt;&gt;A236,LOOKUP(A237:A998,REGIONS!A:A,REGIONS!B:B),"")</f>
        <v/>
      </c>
      <c r="AD237" s="2"/>
    </row>
    <row r="238" spans="1:30" x14ac:dyDescent="0.2">
      <c r="A238" s="3" t="s">
        <v>152</v>
      </c>
      <c r="B238" s="3">
        <v>2015</v>
      </c>
      <c r="C238" s="3">
        <v>37.465000150000002</v>
      </c>
      <c r="D238" s="3">
        <v>14.303000450000001</v>
      </c>
      <c r="E238" s="3">
        <v>100</v>
      </c>
      <c r="F238" s="3">
        <v>0</v>
      </c>
      <c r="G238" s="3">
        <v>0</v>
      </c>
      <c r="H238" s="3">
        <v>0</v>
      </c>
      <c r="I238" s="3" t="s">
        <v>289</v>
      </c>
      <c r="J238" s="3" t="s">
        <v>289</v>
      </c>
      <c r="K238" s="3" t="s">
        <v>289</v>
      </c>
      <c r="L238" s="3" t="s">
        <v>289</v>
      </c>
      <c r="M238" s="3" t="s">
        <v>289</v>
      </c>
      <c r="N238" s="3" t="s">
        <v>289</v>
      </c>
      <c r="O238" s="3" t="s">
        <v>289</v>
      </c>
      <c r="P238" s="3" t="s">
        <v>289</v>
      </c>
      <c r="Q238" s="2">
        <v>5</v>
      </c>
      <c r="R238" s="2"/>
      <c r="S238" s="2">
        <f t="array" ref="S238">IF(A239=A238,(E239-E238)/(B239-B238),"")</f>
        <v>0</v>
      </c>
      <c r="T238" s="2" t="s">
        <v>289</v>
      </c>
      <c r="U238" s="2" t="s">
        <v>289</v>
      </c>
      <c r="V238" s="2">
        <f t="shared" si="39"/>
        <v>100</v>
      </c>
      <c r="W238" s="2" t="s">
        <v>289</v>
      </c>
      <c r="X238" s="2" t="s">
        <v>289</v>
      </c>
      <c r="Y238" s="2" t="str">
        <f t="shared" si="3"/>
        <v>Full access</v>
      </c>
      <c r="Z238" s="2" t="str">
        <f t="shared" si="4"/>
        <v/>
      </c>
      <c r="AA238" s="2" t="str">
        <f t="shared" si="5"/>
        <v/>
      </c>
      <c r="AB238" s="2" t="s">
        <v>289</v>
      </c>
      <c r="AC238" s="2" t="str">
        <f>IF(A238&lt;&gt;A237,LOOKUP(A238:A998,REGIONS!A:A,REGIONS!B:B),"")</f>
        <v>Europe &amp; Central Asia</v>
      </c>
      <c r="AD238" s="2"/>
    </row>
    <row r="239" spans="1:30" x14ac:dyDescent="0.2">
      <c r="A239" s="3" t="s">
        <v>152</v>
      </c>
      <c r="B239" s="3">
        <v>2020</v>
      </c>
      <c r="C239" s="3">
        <v>38.137001040000001</v>
      </c>
      <c r="D239" s="3">
        <v>14.416000370000001</v>
      </c>
      <c r="E239" s="3">
        <v>100</v>
      </c>
      <c r="F239" s="3">
        <v>0</v>
      </c>
      <c r="G239" s="3">
        <v>0</v>
      </c>
      <c r="H239" s="3">
        <v>0</v>
      </c>
      <c r="I239" s="3" t="s">
        <v>289</v>
      </c>
      <c r="J239" s="3" t="s">
        <v>289</v>
      </c>
      <c r="K239" s="3" t="s">
        <v>289</v>
      </c>
      <c r="L239" s="3" t="s">
        <v>289</v>
      </c>
      <c r="M239" s="3" t="s">
        <v>289</v>
      </c>
      <c r="N239" s="3" t="s">
        <v>289</v>
      </c>
      <c r="O239" s="3" t="s">
        <v>289</v>
      </c>
      <c r="P239" s="3" t="s">
        <v>289</v>
      </c>
      <c r="Q239" s="2" t="str">
        <v/>
      </c>
      <c r="R239" s="2"/>
      <c r="S239" s="2" t="str">
        <f t="array" ref="S239">IF(A240=A239,(E240-E239)/(B240-B239),"")</f>
        <v/>
      </c>
      <c r="T239" s="2" t="str">
        <f t="array" ref="T239">IF(A240=A239,(M240-M239)/(B240-B239),"")</f>
        <v/>
      </c>
      <c r="U239" s="2" t="str">
        <f t="array" ref="U239">IF(A240=A239,(I240-I239)/(B240-B239),"")</f>
        <v/>
      </c>
      <c r="V239" s="2">
        <f t="shared" si="39"/>
        <v>100</v>
      </c>
      <c r="W239" s="2" t="s">
        <v>289</v>
      </c>
      <c r="X239" s="2" t="s">
        <v>289</v>
      </c>
      <c r="Y239" s="2" t="str">
        <f t="shared" si="3"/>
        <v/>
      </c>
      <c r="Z239" s="2" t="str">
        <f t="shared" si="4"/>
        <v/>
      </c>
      <c r="AA239" s="2" t="str">
        <f t="shared" si="5"/>
        <v/>
      </c>
      <c r="AB239" s="2">
        <f t="shared" ref="AB239:AB257" si="75">IF((A240=A239),(T239-U239),)</f>
        <v>0</v>
      </c>
      <c r="AC239" s="2" t="str">
        <f>IF(A239&lt;&gt;A238,LOOKUP(A239:A998,REGIONS!A:A,REGIONS!B:B),"")</f>
        <v/>
      </c>
      <c r="AD239" s="2"/>
    </row>
    <row r="240" spans="1:30" x14ac:dyDescent="0.2">
      <c r="A240" s="3" t="s">
        <v>153</v>
      </c>
      <c r="B240" s="3">
        <v>2015</v>
      </c>
      <c r="C240" s="3">
        <v>2931.8720699999999</v>
      </c>
      <c r="D240" s="3">
        <v>67.229995729999999</v>
      </c>
      <c r="E240" s="3">
        <v>96.604138579999997</v>
      </c>
      <c r="F240" s="3">
        <v>0</v>
      </c>
      <c r="G240" s="3">
        <v>3.3958614219999999</v>
      </c>
      <c r="H240" s="3">
        <v>0</v>
      </c>
      <c r="I240" s="3">
        <v>90.718484410000002</v>
      </c>
      <c r="J240" s="3">
        <v>0</v>
      </c>
      <c r="K240" s="3">
        <v>9.2815155889999996</v>
      </c>
      <c r="L240" s="3">
        <v>0</v>
      </c>
      <c r="M240" s="3">
        <v>99.472990350000003</v>
      </c>
      <c r="N240" s="3">
        <v>0</v>
      </c>
      <c r="O240" s="3">
        <v>0.5270096501</v>
      </c>
      <c r="P240" s="3">
        <v>0</v>
      </c>
      <c r="Q240" s="2">
        <v>5</v>
      </c>
      <c r="R240" s="2"/>
      <c r="S240" s="2">
        <f t="array" ref="S240">IF(A241=A240,(E241-E240)/(B241-B240),"")</f>
        <v>0.2818417320000009</v>
      </c>
      <c r="T240" s="2">
        <f t="array" ref="T240">IF(A241=A240,(M241-M240)/(B241-B240),"")</f>
        <v>0.10540192999999931</v>
      </c>
      <c r="U240" s="2">
        <f t="array" ref="U240">IF(A241=A240,(I241-I240)/(B241-B240),"")</f>
        <v>0.61285916399999962</v>
      </c>
      <c r="V240" s="2">
        <f t="shared" si="39"/>
        <v>97</v>
      </c>
      <c r="W240" s="2">
        <f t="shared" ref="W240:W257" si="76">ROUND($M$2:$M$463,0)</f>
        <v>99</v>
      </c>
      <c r="X240" s="2">
        <f t="shared" ref="X240:X257" si="77">ROUND(I240:I701,0)</f>
        <v>91</v>
      </c>
      <c r="Y240" s="2" t="str">
        <f t="shared" si="3"/>
        <v/>
      </c>
      <c r="Z240" s="2" t="str">
        <f t="shared" si="4"/>
        <v/>
      </c>
      <c r="AA240" s="2" t="str">
        <f t="shared" si="5"/>
        <v/>
      </c>
      <c r="AB240" s="2">
        <f t="shared" si="75"/>
        <v>-0.50745723400000031</v>
      </c>
      <c r="AC240" s="2" t="str">
        <f>IF(A240&lt;&gt;A239,LOOKUP(A240:A998,REGIONS!A:A,REGIONS!B:B),"")</f>
        <v>Europe &amp; Central Asia</v>
      </c>
      <c r="AD240" s="2"/>
    </row>
    <row r="241" spans="1:30" x14ac:dyDescent="0.2">
      <c r="A241" s="3" t="s">
        <v>153</v>
      </c>
      <c r="B241" s="3">
        <v>2020</v>
      </c>
      <c r="C241" s="3">
        <v>2722.2910160000001</v>
      </c>
      <c r="D241" s="3">
        <v>68.045997619999994</v>
      </c>
      <c r="E241" s="3">
        <v>98.013347240000002</v>
      </c>
      <c r="F241" s="3">
        <v>0</v>
      </c>
      <c r="G241" s="3">
        <v>1.9866527599999999</v>
      </c>
      <c r="H241" s="3">
        <v>0</v>
      </c>
      <c r="I241" s="3">
        <v>93.78278023</v>
      </c>
      <c r="J241" s="3">
        <v>0</v>
      </c>
      <c r="K241" s="3">
        <v>6.2172197709999999</v>
      </c>
      <c r="L241" s="3">
        <v>0</v>
      </c>
      <c r="M241" s="3">
        <v>100</v>
      </c>
      <c r="N241" s="3">
        <v>0</v>
      </c>
      <c r="O241" s="3">
        <v>0</v>
      </c>
      <c r="P241" s="3">
        <v>0</v>
      </c>
      <c r="Q241" s="2" t="str">
        <v/>
      </c>
      <c r="R241" s="2"/>
      <c r="S241" s="2" t="str">
        <f t="array" ref="S241">IF(A242=A241,(E242-E241)/(B242-B241),"")</f>
        <v/>
      </c>
      <c r="T241" s="2" t="str">
        <f t="array" ref="T241">IF(A242=A241,(M242-M241)/(B242-B241),"")</f>
        <v/>
      </c>
      <c r="U241" s="2" t="str">
        <f t="array" ref="U241">IF(A242=A241,(I242-I241)/(B242-B241),"")</f>
        <v/>
      </c>
      <c r="V241" s="2">
        <f t="shared" si="39"/>
        <v>98</v>
      </c>
      <c r="W241" s="2">
        <f t="shared" si="76"/>
        <v>100</v>
      </c>
      <c r="X241" s="2">
        <f t="shared" si="77"/>
        <v>94</v>
      </c>
      <c r="Y241" s="2" t="str">
        <f t="shared" si="3"/>
        <v/>
      </c>
      <c r="Z241" s="2" t="str">
        <f t="shared" si="4"/>
        <v/>
      </c>
      <c r="AA241" s="2" t="str">
        <f t="shared" si="5"/>
        <v/>
      </c>
      <c r="AB241" s="2">
        <f t="shared" si="75"/>
        <v>0</v>
      </c>
      <c r="AC241" s="2" t="str">
        <f>IF(A241&lt;&gt;A240,LOOKUP(A241:A998,REGIONS!A:A,REGIONS!B:B),"")</f>
        <v/>
      </c>
      <c r="AD241" s="2"/>
    </row>
    <row r="242" spans="1:30" x14ac:dyDescent="0.2">
      <c r="A242" s="3" t="s">
        <v>154</v>
      </c>
      <c r="B242" s="3">
        <v>2015</v>
      </c>
      <c r="C242" s="3">
        <v>566.74102779999998</v>
      </c>
      <c r="D242" s="3">
        <v>90.179000849999994</v>
      </c>
      <c r="E242" s="3">
        <v>99.925170660000006</v>
      </c>
      <c r="F242" s="3">
        <v>0</v>
      </c>
      <c r="G242" s="3">
        <v>7.4829340019999996E-2</v>
      </c>
      <c r="H242" s="3">
        <v>0</v>
      </c>
      <c r="I242" s="3">
        <v>99.238095240000007</v>
      </c>
      <c r="J242" s="3">
        <v>0</v>
      </c>
      <c r="K242" s="3">
        <v>0.7619047619</v>
      </c>
      <c r="L242" s="3">
        <v>0</v>
      </c>
      <c r="M242" s="3">
        <v>100</v>
      </c>
      <c r="N242" s="3">
        <v>0</v>
      </c>
      <c r="O242" s="3">
        <v>0</v>
      </c>
      <c r="P242" s="3">
        <v>0</v>
      </c>
      <c r="Q242" s="2">
        <v>5</v>
      </c>
      <c r="R242" s="2"/>
      <c r="S242" s="2">
        <f t="array" ref="S242">IF(A243=A242,(E243-E242)/(B243-B242),"")</f>
        <v>-9.0476240000015203E-3</v>
      </c>
      <c r="T242" s="2">
        <f t="array" ref="T242">IF(A243=A242,(M243-M242)/(B243-B242),"")</f>
        <v>0</v>
      </c>
      <c r="U242" s="2">
        <f t="array" ref="U242">IF(A243=A242,(I243-I242)/(B243-B242),"")</f>
        <v>-0.12857142800000076</v>
      </c>
      <c r="V242" s="2">
        <f t="shared" si="39"/>
        <v>100</v>
      </c>
      <c r="W242" s="2">
        <f t="shared" si="76"/>
        <v>100</v>
      </c>
      <c r="X242" s="2">
        <f t="shared" si="77"/>
        <v>99</v>
      </c>
      <c r="Y242" s="2" t="str">
        <f t="shared" si="3"/>
        <v>Full access</v>
      </c>
      <c r="Z242" s="2" t="str">
        <f t="shared" si="4"/>
        <v>Full access</v>
      </c>
      <c r="AA242" s="2" t="str">
        <f t="shared" si="5"/>
        <v/>
      </c>
      <c r="AB242" s="2">
        <f t="shared" si="75"/>
        <v>0.12857142800000076</v>
      </c>
      <c r="AC242" s="2" t="str">
        <f>IF(A242&lt;&gt;A241,LOOKUP(A242:A998,REGIONS!A:A,REGIONS!B:B),"")</f>
        <v>Europe &amp; Central Asia</v>
      </c>
      <c r="AD242" s="2"/>
    </row>
    <row r="243" spans="1:30" x14ac:dyDescent="0.2">
      <c r="A243" s="3" t="s">
        <v>154</v>
      </c>
      <c r="B243" s="3">
        <v>2020</v>
      </c>
      <c r="C243" s="3">
        <v>625.97601320000001</v>
      </c>
      <c r="D243" s="3">
        <v>91.452995299999998</v>
      </c>
      <c r="E243" s="3">
        <v>99.879932539999999</v>
      </c>
      <c r="F243" s="3">
        <v>0</v>
      </c>
      <c r="G243" s="3">
        <v>0.1200674649</v>
      </c>
      <c r="H243" s="3">
        <v>0</v>
      </c>
      <c r="I243" s="3">
        <v>98.595238100000003</v>
      </c>
      <c r="J243" s="3">
        <v>0</v>
      </c>
      <c r="K243" s="3">
        <v>1.404761905</v>
      </c>
      <c r="L243" s="3">
        <v>0</v>
      </c>
      <c r="M243" s="3">
        <v>100</v>
      </c>
      <c r="N243" s="3">
        <v>0</v>
      </c>
      <c r="O243" s="3">
        <v>0</v>
      </c>
      <c r="P243" s="3">
        <v>0</v>
      </c>
      <c r="Q243" s="2" t="str">
        <v/>
      </c>
      <c r="R243" s="2"/>
      <c r="S243" s="2" t="str">
        <f t="array" ref="S243">IF(A244=A243,(E244-E243)/(B244-B243),"")</f>
        <v/>
      </c>
      <c r="T243" s="2" t="str">
        <f t="array" ref="T243">IF(A244=A243,(M244-M243)/(B244-B243),"")</f>
        <v/>
      </c>
      <c r="U243" s="2" t="str">
        <f t="array" ref="U243">IF(A244=A243,(I244-I243)/(B244-B243),"")</f>
        <v/>
      </c>
      <c r="V243" s="2">
        <f t="shared" si="39"/>
        <v>100</v>
      </c>
      <c r="W243" s="2">
        <f t="shared" si="76"/>
        <v>100</v>
      </c>
      <c r="X243" s="2">
        <f t="shared" si="77"/>
        <v>99</v>
      </c>
      <c r="Y243" s="2" t="str">
        <f t="shared" si="3"/>
        <v/>
      </c>
      <c r="Z243" s="2" t="str">
        <f t="shared" si="4"/>
        <v/>
      </c>
      <c r="AA243" s="2" t="str">
        <f t="shared" si="5"/>
        <v/>
      </c>
      <c r="AB243" s="2">
        <f t="shared" si="75"/>
        <v>0</v>
      </c>
      <c r="AC243" s="2" t="str">
        <f>IF(A243&lt;&gt;A242,LOOKUP(A243:A998,REGIONS!A:A,REGIONS!B:B),"")</f>
        <v/>
      </c>
      <c r="AD243" s="2"/>
    </row>
    <row r="244" spans="1:30" x14ac:dyDescent="0.2">
      <c r="A244" s="3" t="s">
        <v>155</v>
      </c>
      <c r="B244" s="3">
        <v>2015</v>
      </c>
      <c r="C244" s="3">
        <v>24234.08008</v>
      </c>
      <c r="D244" s="3">
        <v>35.192996979999997</v>
      </c>
      <c r="E244" s="3">
        <v>48.891773540000003</v>
      </c>
      <c r="F244" s="3">
        <v>2.6771603800000001</v>
      </c>
      <c r="G244" s="3">
        <v>30.406736510000002</v>
      </c>
      <c r="H244" s="3">
        <v>18.024329569999999</v>
      </c>
      <c r="I244" s="3">
        <v>33.144577730000002</v>
      </c>
      <c r="J244" s="3">
        <v>1.743479446</v>
      </c>
      <c r="K244" s="3">
        <v>39.697999690000003</v>
      </c>
      <c r="L244" s="3">
        <v>25.41394313</v>
      </c>
      <c r="M244" s="3">
        <v>77.889830720000006</v>
      </c>
      <c r="N244" s="3">
        <v>4.3965098730000003</v>
      </c>
      <c r="O244" s="3">
        <v>13.29711369</v>
      </c>
      <c r="P244" s="3">
        <v>4.4165457190000001</v>
      </c>
      <c r="Q244" s="2">
        <v>5</v>
      </c>
      <c r="R244" s="2"/>
      <c r="S244" s="2">
        <f t="array" ref="S244">IF(A245=A244,(E245-E244)/(B245-B244),"")</f>
        <v>0.89882227399999981</v>
      </c>
      <c r="T244" s="2">
        <f t="array" ref="T244">IF(A245=A244,(M245-M244)/(B245-B244),"")</f>
        <v>0.51603524399999967</v>
      </c>
      <c r="U244" s="2">
        <f t="array" ref="U244">IF(A245=A244,(I245-I244)/(B245-B244),"")</f>
        <v>0.6523685099999994</v>
      </c>
      <c r="V244" s="2">
        <f t="shared" si="39"/>
        <v>49</v>
      </c>
      <c r="W244" s="2">
        <f t="shared" si="76"/>
        <v>78</v>
      </c>
      <c r="X244" s="2">
        <f t="shared" si="77"/>
        <v>33</v>
      </c>
      <c r="Y244" s="2" t="str">
        <f t="shared" si="3"/>
        <v/>
      </c>
      <c r="Z244" s="2" t="str">
        <f t="shared" si="4"/>
        <v/>
      </c>
      <c r="AA244" s="2" t="str">
        <f t="shared" si="5"/>
        <v/>
      </c>
      <c r="AB244" s="2">
        <f t="shared" si="75"/>
        <v>-0.13633326599999973</v>
      </c>
      <c r="AC244" s="2" t="str">
        <f>IF(A244&lt;&gt;A243,LOOKUP(A244:A998,REGIONS!A:A,REGIONS!B:B),"")</f>
        <v>Sub-Saharan Africa</v>
      </c>
      <c r="AD244" s="2"/>
    </row>
    <row r="245" spans="1:30" x14ac:dyDescent="0.2">
      <c r="A245" s="3" t="s">
        <v>155</v>
      </c>
      <c r="B245" s="3">
        <v>2020</v>
      </c>
      <c r="C245" s="3">
        <v>27691.019530000001</v>
      </c>
      <c r="D245" s="3">
        <v>38.534000399999996</v>
      </c>
      <c r="E245" s="3">
        <v>53.385884910000001</v>
      </c>
      <c r="F245" s="3">
        <v>2.7179729799999999</v>
      </c>
      <c r="G245" s="3">
        <v>32.311459669999998</v>
      </c>
      <c r="H245" s="3">
        <v>11.58468244</v>
      </c>
      <c r="I245" s="3">
        <v>36.406420279999999</v>
      </c>
      <c r="J245" s="3">
        <v>1.601776163</v>
      </c>
      <c r="K245" s="3">
        <v>43.953893450000002</v>
      </c>
      <c r="L245" s="3">
        <v>18.037910109999999</v>
      </c>
      <c r="M245" s="3">
        <v>80.470006940000005</v>
      </c>
      <c r="N245" s="3">
        <v>4.4984302979999997</v>
      </c>
      <c r="O245" s="3">
        <v>13.74049434</v>
      </c>
      <c r="P245" s="3">
        <v>1.291068417</v>
      </c>
      <c r="Q245" s="2" t="str">
        <v/>
      </c>
      <c r="R245" s="2"/>
      <c r="S245" s="2" t="str">
        <f t="array" ref="S245">IF(A246=A245,(E246-E245)/(B246-B245),"")</f>
        <v/>
      </c>
      <c r="T245" s="2" t="str">
        <f t="array" ref="T245">IF(A246=A245,(M246-M245)/(B246-B245),"")</f>
        <v/>
      </c>
      <c r="U245" s="2" t="str">
        <f t="array" ref="U245">IF(A246=A245,(I246-I245)/(B246-B245),"")</f>
        <v/>
      </c>
      <c r="V245" s="2">
        <f t="shared" si="39"/>
        <v>53</v>
      </c>
      <c r="W245" s="2">
        <f t="shared" si="76"/>
        <v>80</v>
      </c>
      <c r="X245" s="2">
        <f t="shared" si="77"/>
        <v>36</v>
      </c>
      <c r="Y245" s="2" t="str">
        <f t="shared" si="3"/>
        <v/>
      </c>
      <c r="Z245" s="2" t="str">
        <f t="shared" si="4"/>
        <v/>
      </c>
      <c r="AA245" s="2" t="str">
        <f t="shared" si="5"/>
        <v/>
      </c>
      <c r="AB245" s="2">
        <f t="shared" si="75"/>
        <v>0</v>
      </c>
      <c r="AC245" s="2" t="str">
        <f>IF(A245&lt;&gt;A244,LOOKUP(A245:A998,REGIONS!A:A,REGIONS!B:B),"")</f>
        <v/>
      </c>
      <c r="AD245" s="2"/>
    </row>
    <row r="246" spans="1:30" x14ac:dyDescent="0.2">
      <c r="A246" s="3" t="s">
        <v>156</v>
      </c>
      <c r="B246" s="3">
        <v>2015</v>
      </c>
      <c r="C246" s="3">
        <v>16745.304690000001</v>
      </c>
      <c r="D246" s="3">
        <v>16.312999730000001</v>
      </c>
      <c r="E246" s="3">
        <v>66.154959140000003</v>
      </c>
      <c r="F246" s="3">
        <v>19.716038309999998</v>
      </c>
      <c r="G246" s="3">
        <v>10.55451427</v>
      </c>
      <c r="H246" s="3">
        <v>3.5744882769999999</v>
      </c>
      <c r="I246" s="3">
        <v>62.240608639999998</v>
      </c>
      <c r="J246" s="3">
        <v>21.69810966</v>
      </c>
      <c r="K246" s="3">
        <v>11.875220280000001</v>
      </c>
      <c r="L246" s="3">
        <v>4.186061413</v>
      </c>
      <c r="M246" s="3">
        <v>86.235879850000003</v>
      </c>
      <c r="N246" s="3">
        <v>9.5478494880000007</v>
      </c>
      <c r="O246" s="3">
        <v>3.7792023349999999</v>
      </c>
      <c r="P246" s="3">
        <v>0.43706832449999999</v>
      </c>
      <c r="Q246" s="2">
        <v>5</v>
      </c>
      <c r="R246" s="2"/>
      <c r="S246" s="2">
        <f t="array" ref="S246">IF(A247=A246,(E247-E246)/(B247-B246),"")</f>
        <v>0.77855387399999931</v>
      </c>
      <c r="T246" s="2">
        <f t="array" ref="T246">IF(A247=A246,(M247-M246)/(B247-B246),"")</f>
        <v>4.3763672000000045E-2</v>
      </c>
      <c r="U246" s="2">
        <f t="array" ref="U246">IF(A247=A246,(I247-I246)/(B247-B246),"")</f>
        <v>0.8688870240000014</v>
      </c>
      <c r="V246" s="2">
        <f t="shared" si="39"/>
        <v>66</v>
      </c>
      <c r="W246" s="2">
        <f t="shared" si="76"/>
        <v>86</v>
      </c>
      <c r="X246" s="2">
        <f t="shared" si="77"/>
        <v>62</v>
      </c>
      <c r="Y246" s="2" t="str">
        <f t="shared" si="3"/>
        <v/>
      </c>
      <c r="Z246" s="2" t="str">
        <f t="shared" si="4"/>
        <v/>
      </c>
      <c r="AA246" s="2" t="str">
        <f t="shared" si="5"/>
        <v/>
      </c>
      <c r="AB246" s="2">
        <f t="shared" si="75"/>
        <v>-0.82512335200000131</v>
      </c>
      <c r="AC246" s="2" t="str">
        <f>IF(A246&lt;&gt;A245,LOOKUP(A246:A998,REGIONS!A:A,REGIONS!B:B),"")</f>
        <v>Sub-Saharan Africa</v>
      </c>
      <c r="AD246" s="2"/>
    </row>
    <row r="247" spans="1:30" x14ac:dyDescent="0.2">
      <c r="A247" s="3" t="s">
        <v>156</v>
      </c>
      <c r="B247" s="3">
        <v>2020</v>
      </c>
      <c r="C247" s="3">
        <v>19129.95508</v>
      </c>
      <c r="D247" s="3">
        <v>17.42700005</v>
      </c>
      <c r="E247" s="3">
        <v>70.047728509999999</v>
      </c>
      <c r="F247" s="3">
        <v>21.95081497</v>
      </c>
      <c r="G247" s="3">
        <v>5.7763044069999996</v>
      </c>
      <c r="H247" s="3">
        <v>2.2251521099999998</v>
      </c>
      <c r="I247" s="3">
        <v>66.585043760000005</v>
      </c>
      <c r="J247" s="3">
        <v>24.414158029999999</v>
      </c>
      <c r="K247" s="3">
        <v>6.3838741460000001</v>
      </c>
      <c r="L247" s="3">
        <v>2.6169240660000002</v>
      </c>
      <c r="M247" s="3">
        <v>86.454698210000004</v>
      </c>
      <c r="N247" s="3">
        <v>10.278948249999999</v>
      </c>
      <c r="O247" s="3">
        <v>2.8975039960000002</v>
      </c>
      <c r="P247" s="3">
        <v>0.36884954460000002</v>
      </c>
      <c r="Q247" s="2" t="str">
        <v/>
      </c>
      <c r="R247" s="2"/>
      <c r="S247" s="2" t="str">
        <f t="array" ref="S247">IF(A248=A247,(E248-E247)/(B248-B247),"")</f>
        <v/>
      </c>
      <c r="T247" s="2" t="str">
        <f t="array" ref="T247">IF(A248=A247,(M248-M247)/(B248-B247),"")</f>
        <v/>
      </c>
      <c r="U247" s="2" t="str">
        <f t="array" ref="U247">IF(A248=A247,(I248-I247)/(B248-B247),"")</f>
        <v/>
      </c>
      <c r="V247" s="2">
        <f t="shared" si="39"/>
        <v>70</v>
      </c>
      <c r="W247" s="2">
        <f t="shared" si="76"/>
        <v>86</v>
      </c>
      <c r="X247" s="2">
        <f t="shared" si="77"/>
        <v>67</v>
      </c>
      <c r="Y247" s="2" t="str">
        <f t="shared" si="3"/>
        <v/>
      </c>
      <c r="Z247" s="2" t="str">
        <f t="shared" si="4"/>
        <v/>
      </c>
      <c r="AA247" s="2" t="str">
        <f t="shared" si="5"/>
        <v/>
      </c>
      <c r="AB247" s="2">
        <f t="shared" si="75"/>
        <v>0</v>
      </c>
      <c r="AC247" s="2" t="str">
        <f>IF(A247&lt;&gt;A246,LOOKUP(A247:A998,REGIONS!A:A,REGIONS!B:B),"")</f>
        <v/>
      </c>
      <c r="AD247" s="2"/>
    </row>
    <row r="248" spans="1:30" x14ac:dyDescent="0.2">
      <c r="A248" s="3" t="s">
        <v>157</v>
      </c>
      <c r="B248" s="3">
        <v>2015</v>
      </c>
      <c r="C248" s="3">
        <v>30270.964840000001</v>
      </c>
      <c r="D248" s="3">
        <v>74.212997439999995</v>
      </c>
      <c r="E248" s="3">
        <v>97.052202559999998</v>
      </c>
      <c r="F248" s="3">
        <v>0.36300550040000001</v>
      </c>
      <c r="G248" s="3">
        <v>2.584791939</v>
      </c>
      <c r="H248" s="3" t="s">
        <v>289</v>
      </c>
      <c r="I248" s="3">
        <v>90.918309219999998</v>
      </c>
      <c r="J248" s="3">
        <v>0.54880267140000005</v>
      </c>
      <c r="K248" s="3">
        <v>8.5328881049999996</v>
      </c>
      <c r="L248" s="3" t="s">
        <v>289</v>
      </c>
      <c r="M248" s="3">
        <v>99.183566049999996</v>
      </c>
      <c r="N248" s="3">
        <v>0.29844603629999999</v>
      </c>
      <c r="O248" s="3">
        <v>0.427987911</v>
      </c>
      <c r="P248" s="3">
        <v>0.09</v>
      </c>
      <c r="Q248" s="2">
        <v>5</v>
      </c>
      <c r="R248" s="2"/>
      <c r="S248" s="2">
        <f t="array" ref="S248">IF(A249=A248,(E249-E248)/(B249-B248),"")</f>
        <v>9.5409020000005278E-3</v>
      </c>
      <c r="T248" s="2">
        <f t="array" ref="T248">IF(A249=A248,(M249-M248)/(B249-B248),"")</f>
        <v>-8.0940279999992988E-3</v>
      </c>
      <c r="U248" s="2">
        <f t="array" ref="U248">IF(A249=A248,(I249-I248)/(B249-B248),"")</f>
        <v>-0.14417221999999869</v>
      </c>
      <c r="V248" s="2">
        <f t="shared" si="39"/>
        <v>97</v>
      </c>
      <c r="W248" s="2">
        <f t="shared" si="76"/>
        <v>99</v>
      </c>
      <c r="X248" s="2">
        <f t="shared" si="77"/>
        <v>91</v>
      </c>
      <c r="Y248" s="2" t="str">
        <f t="shared" si="3"/>
        <v/>
      </c>
      <c r="Z248" s="2" t="str">
        <f t="shared" si="4"/>
        <v/>
      </c>
      <c r="AA248" s="2" t="str">
        <f t="shared" si="5"/>
        <v/>
      </c>
      <c r="AB248" s="2">
        <f t="shared" si="75"/>
        <v>0.13607819199999938</v>
      </c>
      <c r="AC248" s="2" t="str">
        <f>IF(A248&lt;&gt;A247,LOOKUP(A248:A998,REGIONS!A:A,REGIONS!B:B),"")</f>
        <v>South Asia</v>
      </c>
      <c r="AD248" s="2"/>
    </row>
    <row r="249" spans="1:30" x14ac:dyDescent="0.2">
      <c r="A249" s="3" t="s">
        <v>157</v>
      </c>
      <c r="B249" s="3">
        <v>2020</v>
      </c>
      <c r="C249" s="3">
        <v>32365.998049999998</v>
      </c>
      <c r="D249" s="3">
        <v>77.159996030000002</v>
      </c>
      <c r="E249" s="3">
        <v>97.09990707</v>
      </c>
      <c r="F249" s="3">
        <v>0.35453968650000001</v>
      </c>
      <c r="G249" s="3">
        <v>2.5455532409999999</v>
      </c>
      <c r="H249" s="3" t="s">
        <v>289</v>
      </c>
      <c r="I249" s="3">
        <v>90.197448120000004</v>
      </c>
      <c r="J249" s="3">
        <v>0.54445139710000001</v>
      </c>
      <c r="K249" s="3">
        <v>9.2581004779999994</v>
      </c>
      <c r="L249" s="3" t="s">
        <v>289</v>
      </c>
      <c r="M249" s="3">
        <v>99.14309591</v>
      </c>
      <c r="N249" s="3">
        <v>0.29832426049999999</v>
      </c>
      <c r="O249" s="3">
        <v>0.46857983190000002</v>
      </c>
      <c r="P249" s="3">
        <v>0.09</v>
      </c>
      <c r="Q249" s="2" t="str">
        <v/>
      </c>
      <c r="R249" s="2"/>
      <c r="S249" s="2" t="str">
        <f t="array" ref="S249">IF(A250=A249,(E250-E249)/(B250-B249),"")</f>
        <v/>
      </c>
      <c r="T249" s="2" t="str">
        <f t="array" ref="T249">IF(A250=A249,(M250-M249)/(B250-B249),"")</f>
        <v/>
      </c>
      <c r="U249" s="2" t="str">
        <f t="array" ref="U249">IF(A250=A249,(I250-I249)/(B250-B249),"")</f>
        <v/>
      </c>
      <c r="V249" s="2">
        <f t="shared" si="39"/>
        <v>97</v>
      </c>
      <c r="W249" s="2">
        <f t="shared" si="76"/>
        <v>99</v>
      </c>
      <c r="X249" s="2">
        <f t="shared" si="77"/>
        <v>90</v>
      </c>
      <c r="Y249" s="2" t="str">
        <f t="shared" si="3"/>
        <v/>
      </c>
      <c r="Z249" s="2" t="str">
        <f t="shared" si="4"/>
        <v/>
      </c>
      <c r="AA249" s="2" t="str">
        <f t="shared" si="5"/>
        <v/>
      </c>
      <c r="AB249" s="2">
        <f t="shared" si="75"/>
        <v>0</v>
      </c>
      <c r="AC249" s="2" t="str">
        <f>IF(A249&lt;&gt;A248,LOOKUP(A249:A998,REGIONS!A:A,REGIONS!B:B),"")</f>
        <v/>
      </c>
      <c r="AD249" s="2"/>
    </row>
    <row r="250" spans="1:30" x14ac:dyDescent="0.2">
      <c r="A250" s="3" t="s">
        <v>158</v>
      </c>
      <c r="B250" s="3">
        <v>2015</v>
      </c>
      <c r="C250" s="3">
        <v>454.91400149999998</v>
      </c>
      <c r="D250" s="3">
        <v>38.528999329999998</v>
      </c>
      <c r="E250" s="3">
        <v>98.814244290000005</v>
      </c>
      <c r="F250" s="3">
        <v>0.11215787989999999</v>
      </c>
      <c r="G250" s="3">
        <v>1.0735978349999999</v>
      </c>
      <c r="H250" s="3">
        <v>0</v>
      </c>
      <c r="I250" s="3">
        <v>98.879699270000003</v>
      </c>
      <c r="J250" s="3">
        <v>0.16698528160000001</v>
      </c>
      <c r="K250" s="3">
        <v>0.95331545299999998</v>
      </c>
      <c r="L250" s="3">
        <v>0</v>
      </c>
      <c r="M250" s="3">
        <v>98.709805689999996</v>
      </c>
      <c r="N250" s="3">
        <v>2.4683622329999998E-2</v>
      </c>
      <c r="O250" s="3">
        <v>1.265510688</v>
      </c>
      <c r="P250" s="3">
        <v>0</v>
      </c>
      <c r="Q250" s="2">
        <v>5</v>
      </c>
      <c r="R250" s="2"/>
      <c r="S250" s="2">
        <f t="array" ref="S250">IF(A251=A250,(E251-E250)/(B251-B250),"")</f>
        <v>0.14603886200000032</v>
      </c>
      <c r="T250" s="2">
        <f t="array" ref="T250">IF(A251=A250,(M251-M250)/(B251-B250),"")</f>
        <v>5.7636648000001858E-2</v>
      </c>
      <c r="U250" s="2">
        <f t="array" ref="U250">IF(A251=A250,(I251-I250)/(B251-B250),"")</f>
        <v>0.2078626459999981</v>
      </c>
      <c r="V250" s="2">
        <f t="shared" si="39"/>
        <v>99</v>
      </c>
      <c r="W250" s="2">
        <f t="shared" si="76"/>
        <v>99</v>
      </c>
      <c r="X250" s="2">
        <f t="shared" si="77"/>
        <v>99</v>
      </c>
      <c r="Y250" s="2" t="str">
        <f t="shared" si="3"/>
        <v/>
      </c>
      <c r="Z250" s="2" t="str">
        <f t="shared" si="4"/>
        <v/>
      </c>
      <c r="AA250" s="2" t="str">
        <f t="shared" si="5"/>
        <v/>
      </c>
      <c r="AB250" s="2">
        <f t="shared" si="75"/>
        <v>-0.15022599799999625</v>
      </c>
      <c r="AC250" s="2" t="str">
        <f>IF(A250&lt;&gt;A249,LOOKUP(A250:A998,REGIONS!A:A,REGIONS!B:B),"")</f>
        <v>South Asia</v>
      </c>
      <c r="AD250" s="2"/>
    </row>
    <row r="251" spans="1:30" x14ac:dyDescent="0.2">
      <c r="A251" s="3" t="s">
        <v>158</v>
      </c>
      <c r="B251" s="3">
        <v>2020</v>
      </c>
      <c r="C251" s="3">
        <v>540.54199219999998</v>
      </c>
      <c r="D251" s="3">
        <v>40.668998719999998</v>
      </c>
      <c r="E251" s="3">
        <v>99.544438600000007</v>
      </c>
      <c r="F251" s="3">
        <v>4.8050691299999997E-2</v>
      </c>
      <c r="G251" s="3">
        <v>0.40751070499999997</v>
      </c>
      <c r="H251" s="3">
        <v>0</v>
      </c>
      <c r="I251" s="3">
        <v>99.919012499999994</v>
      </c>
      <c r="J251" s="3">
        <v>8.0987500000000004E-2</v>
      </c>
      <c r="K251" s="3">
        <v>0</v>
      </c>
      <c r="L251" s="3">
        <v>0</v>
      </c>
      <c r="M251" s="3">
        <v>98.997988930000005</v>
      </c>
      <c r="N251" s="3">
        <v>0</v>
      </c>
      <c r="O251" s="3">
        <v>1.0020110689999999</v>
      </c>
      <c r="P251" s="3">
        <v>0</v>
      </c>
      <c r="Q251" s="2" t="str">
        <v/>
      </c>
      <c r="R251" s="2"/>
      <c r="S251" s="2" t="str">
        <f t="array" ref="S251">IF(A252=A251,(E252-E251)/(B252-B251),"")</f>
        <v/>
      </c>
      <c r="T251" s="2" t="str">
        <f t="array" ref="T251">IF(A252=A251,(M252-M251)/(B252-B251),"")</f>
        <v/>
      </c>
      <c r="U251" s="2" t="str">
        <f t="array" ref="U251">IF(A252=A251,(I252-I251)/(B252-B251),"")</f>
        <v/>
      </c>
      <c r="V251" s="2">
        <f t="shared" si="39"/>
        <v>100</v>
      </c>
      <c r="W251" s="2">
        <f t="shared" si="76"/>
        <v>99</v>
      </c>
      <c r="X251" s="2">
        <f t="shared" si="77"/>
        <v>100</v>
      </c>
      <c r="Y251" s="2" t="str">
        <f t="shared" si="3"/>
        <v/>
      </c>
      <c r="Z251" s="2" t="str">
        <f t="shared" si="4"/>
        <v/>
      </c>
      <c r="AA251" s="2" t="str">
        <f t="shared" si="5"/>
        <v/>
      </c>
      <c r="AB251" s="2">
        <f t="shared" si="75"/>
        <v>0</v>
      </c>
      <c r="AC251" s="2" t="str">
        <f>IF(A251&lt;&gt;A250,LOOKUP(A251:A998,REGIONS!A:A,REGIONS!B:B),"")</f>
        <v/>
      </c>
      <c r="AD251" s="2"/>
    </row>
    <row r="252" spans="1:30" x14ac:dyDescent="0.2">
      <c r="A252" s="3" t="s">
        <v>159</v>
      </c>
      <c r="B252" s="3">
        <v>2015</v>
      </c>
      <c r="C252" s="3">
        <v>17438.771479999999</v>
      </c>
      <c r="D252" s="3">
        <v>39.990997309999997</v>
      </c>
      <c r="E252" s="3">
        <v>74.399512220000005</v>
      </c>
      <c r="F252" s="3">
        <v>4.1718464529999997</v>
      </c>
      <c r="G252" s="3">
        <v>19.37992934</v>
      </c>
      <c r="H252" s="3">
        <v>2.0487119809999998</v>
      </c>
      <c r="I252" s="3">
        <v>63.395714030000001</v>
      </c>
      <c r="J252" s="3">
        <v>4.4493824149999996</v>
      </c>
      <c r="K252" s="3">
        <v>28.94484164</v>
      </c>
      <c r="L252" s="3">
        <v>3.2100619199999998</v>
      </c>
      <c r="M252" s="3">
        <v>90.911405529999996</v>
      </c>
      <c r="N252" s="3">
        <v>3.7553866569999999</v>
      </c>
      <c r="O252" s="3">
        <v>5.0271739789999996</v>
      </c>
      <c r="P252" s="3">
        <v>0.306033834</v>
      </c>
      <c r="Q252" s="2">
        <v>5</v>
      </c>
      <c r="R252" s="2"/>
      <c r="S252" s="2">
        <f t="array" ref="S252">IF(A253=A252,(E253-E252)/(B253-B252),"")</f>
        <v>1.6295557619999983</v>
      </c>
      <c r="T252" s="2">
        <f t="array" ref="T252">IF(A253=A252,(M253-M252)/(B253-B252),"")</f>
        <v>1.0012098440000017</v>
      </c>
      <c r="U252" s="2">
        <f t="array" ref="U252">IF(A253=A252,(I253-I252)/(B253-B252),"")</f>
        <v>1.7370362359999987</v>
      </c>
      <c r="V252" s="2">
        <f t="shared" si="39"/>
        <v>74</v>
      </c>
      <c r="W252" s="2">
        <f t="shared" si="76"/>
        <v>91</v>
      </c>
      <c r="X252" s="2">
        <f t="shared" si="77"/>
        <v>63</v>
      </c>
      <c r="Y252" s="2" t="str">
        <f t="shared" si="3"/>
        <v/>
      </c>
      <c r="Z252" s="2" t="str">
        <f t="shared" si="4"/>
        <v/>
      </c>
      <c r="AA252" s="2" t="str">
        <f t="shared" si="5"/>
        <v/>
      </c>
      <c r="AB252" s="2">
        <f t="shared" si="75"/>
        <v>-0.735826391999997</v>
      </c>
      <c r="AC252" s="2" t="str">
        <f>IF(A252&lt;&gt;A251,LOOKUP(A252:A998,REGIONS!A:A,REGIONS!B:B),"")</f>
        <v>Sub-Saharan Africa</v>
      </c>
      <c r="AD252" s="2"/>
    </row>
    <row r="253" spans="1:30" x14ac:dyDescent="0.2">
      <c r="A253" s="3" t="s">
        <v>159</v>
      </c>
      <c r="B253" s="3">
        <v>2020</v>
      </c>
      <c r="C253" s="3">
        <v>20250.833979999999</v>
      </c>
      <c r="D253" s="3">
        <v>43.909004209999999</v>
      </c>
      <c r="E253" s="3">
        <v>82.547291029999997</v>
      </c>
      <c r="F253" s="3">
        <v>3.8547345270000002</v>
      </c>
      <c r="G253" s="3">
        <v>12.246971350000001</v>
      </c>
      <c r="H253" s="3">
        <v>1.3510030900000001</v>
      </c>
      <c r="I253" s="3">
        <v>72.080895209999994</v>
      </c>
      <c r="J253" s="3">
        <v>3.7824122299999998</v>
      </c>
      <c r="K253" s="3">
        <v>21.72810084</v>
      </c>
      <c r="L253" s="3">
        <v>2.4085917170000002</v>
      </c>
      <c r="M253" s="3">
        <v>95.917454750000005</v>
      </c>
      <c r="N253" s="3">
        <v>3.947121723</v>
      </c>
      <c r="O253" s="3">
        <v>0.13542353139999999</v>
      </c>
      <c r="P253" s="3">
        <v>0</v>
      </c>
      <c r="Q253" s="2" t="str">
        <v/>
      </c>
      <c r="R253" s="2"/>
      <c r="S253" s="2" t="str">
        <f t="array" ref="S253">IF(A254=A253,(E254-E253)/(B254-B253),"")</f>
        <v/>
      </c>
      <c r="T253" s="2" t="str">
        <f t="array" ref="T253">IF(A254=A253,(M254-M253)/(B254-B253),"")</f>
        <v/>
      </c>
      <c r="U253" s="2" t="str">
        <f t="array" ref="U253">IF(A254=A253,(I254-I253)/(B254-B253),"")</f>
        <v/>
      </c>
      <c r="V253" s="2">
        <f t="shared" si="39"/>
        <v>83</v>
      </c>
      <c r="W253" s="2">
        <f t="shared" si="76"/>
        <v>96</v>
      </c>
      <c r="X253" s="2">
        <f t="shared" si="77"/>
        <v>72</v>
      </c>
      <c r="Y253" s="2" t="str">
        <f t="shared" si="3"/>
        <v/>
      </c>
      <c r="Z253" s="2" t="str">
        <f t="shared" si="4"/>
        <v/>
      </c>
      <c r="AA253" s="2" t="str">
        <f t="shared" si="5"/>
        <v/>
      </c>
      <c r="AB253" s="2">
        <f t="shared" si="75"/>
        <v>0</v>
      </c>
      <c r="AC253" s="2" t="str">
        <f>IF(A253&lt;&gt;A252,LOOKUP(A253:A998,REGIONS!A:A,REGIONS!B:B),"")</f>
        <v/>
      </c>
      <c r="AD253" s="2"/>
    </row>
    <row r="254" spans="1:30" x14ac:dyDescent="0.2">
      <c r="A254" s="3" t="s">
        <v>160</v>
      </c>
      <c r="B254" s="3">
        <v>2015</v>
      </c>
      <c r="C254" s="3">
        <v>433.55899049999999</v>
      </c>
      <c r="D254" s="3">
        <v>94.414001459999994</v>
      </c>
      <c r="E254" s="3">
        <v>100</v>
      </c>
      <c r="F254" s="3">
        <v>0</v>
      </c>
      <c r="G254" s="3">
        <v>0</v>
      </c>
      <c r="H254" s="3">
        <v>0</v>
      </c>
      <c r="I254" s="3">
        <v>100</v>
      </c>
      <c r="J254" s="3">
        <v>0</v>
      </c>
      <c r="K254" s="3">
        <v>0</v>
      </c>
      <c r="L254" s="3">
        <v>0</v>
      </c>
      <c r="M254" s="3">
        <v>100</v>
      </c>
      <c r="N254" s="3">
        <v>0</v>
      </c>
      <c r="O254" s="3">
        <v>0</v>
      </c>
      <c r="P254" s="3">
        <v>0</v>
      </c>
      <c r="Q254" s="2">
        <v>5</v>
      </c>
      <c r="R254" s="2"/>
      <c r="S254" s="2">
        <f t="array" ref="S254">IF(A255=A254,(E255-E254)/(B255-B254),"")</f>
        <v>8.0000000934887789E-8</v>
      </c>
      <c r="T254" s="2">
        <f t="array" ref="T254">IF(A255=A254,(M255-M254)/(B255-B254),"")</f>
        <v>0</v>
      </c>
      <c r="U254" s="2">
        <f t="array" ref="U254">IF(A255=A254,(I255-I254)/(B255-B254),"")</f>
        <v>0</v>
      </c>
      <c r="V254" s="2">
        <f t="shared" si="39"/>
        <v>100</v>
      </c>
      <c r="W254" s="2">
        <f t="shared" si="76"/>
        <v>100</v>
      </c>
      <c r="X254" s="2">
        <f t="shared" si="77"/>
        <v>100</v>
      </c>
      <c r="Y254" s="2" t="str">
        <f t="shared" si="3"/>
        <v>Full access</v>
      </c>
      <c r="Z254" s="2" t="str">
        <f t="shared" si="4"/>
        <v>Full access</v>
      </c>
      <c r="AA254" s="2" t="str">
        <f t="shared" si="5"/>
        <v>Full access</v>
      </c>
      <c r="AB254" s="2">
        <f t="shared" si="75"/>
        <v>0</v>
      </c>
      <c r="AC254" s="2" t="str">
        <f>IF(A254&lt;&gt;A253,LOOKUP(A254:A998,REGIONS!A:A,REGIONS!B:B),"")</f>
        <v>Europe &amp; Central Asia</v>
      </c>
      <c r="AD254" s="2"/>
    </row>
    <row r="255" spans="1:30" x14ac:dyDescent="0.2">
      <c r="A255" s="3" t="s">
        <v>160</v>
      </c>
      <c r="B255" s="3">
        <v>2020</v>
      </c>
      <c r="C255" s="3">
        <v>441.53900149999998</v>
      </c>
      <c r="D255" s="3">
        <v>94.744003300000003</v>
      </c>
      <c r="E255" s="3">
        <v>100.0000004</v>
      </c>
      <c r="F255" s="3">
        <v>0</v>
      </c>
      <c r="G255" s="3">
        <v>0</v>
      </c>
      <c r="H255" s="3">
        <v>0</v>
      </c>
      <c r="I255" s="3">
        <v>100</v>
      </c>
      <c r="J255" s="3">
        <v>0</v>
      </c>
      <c r="K255" s="3">
        <v>0</v>
      </c>
      <c r="L255" s="3">
        <v>0</v>
      </c>
      <c r="M255" s="3">
        <v>100</v>
      </c>
      <c r="N255" s="3">
        <v>0</v>
      </c>
      <c r="O255" s="3">
        <v>0</v>
      </c>
      <c r="P255" s="3">
        <v>0</v>
      </c>
      <c r="Q255" s="2" t="str">
        <v/>
      </c>
      <c r="R255" s="2"/>
      <c r="S255" s="2" t="str">
        <f t="array" ref="S255">IF(A256=A255,(E256-E255)/(B256-B255),"")</f>
        <v/>
      </c>
      <c r="T255" s="2" t="str">
        <f t="array" ref="T255">IF(A256=A255,(M256-M255)/(B256-B255),"")</f>
        <v/>
      </c>
      <c r="U255" s="2" t="str">
        <f t="array" ref="U255">IF(A256=A255,(I256-I255)/(B256-B255),"")</f>
        <v/>
      </c>
      <c r="V255" s="2">
        <f t="shared" si="39"/>
        <v>100</v>
      </c>
      <c r="W255" s="2">
        <f t="shared" si="76"/>
        <v>100</v>
      </c>
      <c r="X255" s="2">
        <f t="shared" si="77"/>
        <v>100</v>
      </c>
      <c r="Y255" s="2" t="str">
        <f t="shared" si="3"/>
        <v/>
      </c>
      <c r="Z255" s="2" t="str">
        <f t="shared" si="4"/>
        <v/>
      </c>
      <c r="AA255" s="2" t="str">
        <f t="shared" si="5"/>
        <v/>
      </c>
      <c r="AB255" s="2">
        <f t="shared" si="75"/>
        <v>0</v>
      </c>
      <c r="AC255" s="2" t="str">
        <f>IF(A255&lt;&gt;A254,LOOKUP(A255:A998,REGIONS!A:A,REGIONS!B:B),"")</f>
        <v/>
      </c>
      <c r="AD255" s="2"/>
    </row>
    <row r="256" spans="1:30" x14ac:dyDescent="0.2">
      <c r="A256" s="3" t="s">
        <v>161</v>
      </c>
      <c r="B256" s="3">
        <v>2015</v>
      </c>
      <c r="C256" s="3">
        <v>57.444000240000001</v>
      </c>
      <c r="D256" s="3">
        <v>75.810997009999994</v>
      </c>
      <c r="E256" s="3">
        <v>88.342523619999994</v>
      </c>
      <c r="F256" s="3">
        <v>11.18141559</v>
      </c>
      <c r="G256" s="3">
        <v>0.47606079179999999</v>
      </c>
      <c r="H256" s="3">
        <v>0</v>
      </c>
      <c r="I256" s="3">
        <v>94.278360000000006</v>
      </c>
      <c r="J256" s="3">
        <v>5.38164</v>
      </c>
      <c r="K256" s="3">
        <v>0.34</v>
      </c>
      <c r="L256" s="3">
        <v>0</v>
      </c>
      <c r="M256" s="3">
        <v>86.448577369999995</v>
      </c>
      <c r="N256" s="3">
        <v>13.03194895</v>
      </c>
      <c r="O256" s="3">
        <v>0.51947368419999995</v>
      </c>
      <c r="P256" s="3">
        <v>0</v>
      </c>
      <c r="Q256" s="2">
        <v>5</v>
      </c>
      <c r="R256" s="2"/>
      <c r="S256" s="2">
        <f t="array" ref="S256">IF(A257=A256,(E257-E256)/(B257-B256),"")</f>
        <v>4.5904672000000347E-2</v>
      </c>
      <c r="T256" s="2">
        <f t="array" ref="T256">IF(A257=A256,(M257-M256)/(B257-B256),"")</f>
        <v>9.0284526000002072E-2</v>
      </c>
      <c r="U256" s="2">
        <f t="array" ref="U256">IF(A257=A256,(I257-I256)/(B257-B256),"")</f>
        <v>3.0271999999999365E-2</v>
      </c>
      <c r="V256" s="2">
        <f t="shared" si="39"/>
        <v>88</v>
      </c>
      <c r="W256" s="2">
        <f t="shared" si="76"/>
        <v>86</v>
      </c>
      <c r="X256" s="2">
        <f t="shared" si="77"/>
        <v>94</v>
      </c>
      <c r="Y256" s="2" t="str">
        <f t="shared" si="3"/>
        <v/>
      </c>
      <c r="Z256" s="2" t="str">
        <f t="shared" si="4"/>
        <v/>
      </c>
      <c r="AA256" s="2" t="str">
        <f t="shared" si="5"/>
        <v/>
      </c>
      <c r="AB256" s="2">
        <f t="shared" si="75"/>
        <v>6.0012526000002703E-2</v>
      </c>
      <c r="AC256" s="2" t="str">
        <f>IF(A256&lt;&gt;A255,LOOKUP(A256:A998,REGIONS!A:A,REGIONS!B:B),"")</f>
        <v>East Asia &amp; Pacific</v>
      </c>
      <c r="AD256" s="2"/>
    </row>
    <row r="257" spans="1:30" x14ac:dyDescent="0.2">
      <c r="A257" s="3" t="s">
        <v>161</v>
      </c>
      <c r="B257" s="3">
        <v>2020</v>
      </c>
      <c r="C257" s="3">
        <v>59.194000240000001</v>
      </c>
      <c r="D257" s="3">
        <v>77.793991090000006</v>
      </c>
      <c r="E257" s="3">
        <v>88.572046979999996</v>
      </c>
      <c r="F257" s="3">
        <v>11.387979</v>
      </c>
      <c r="G257" s="3">
        <v>3.9974025849999997E-2</v>
      </c>
      <c r="H257" s="3">
        <v>0</v>
      </c>
      <c r="I257" s="3">
        <v>94.429720000000003</v>
      </c>
      <c r="J257" s="3">
        <v>5.3902799999999997</v>
      </c>
      <c r="K257" s="3">
        <v>0.18</v>
      </c>
      <c r="L257" s="3">
        <v>0</v>
      </c>
      <c r="M257" s="3">
        <v>86.9</v>
      </c>
      <c r="N257" s="3">
        <v>13.1</v>
      </c>
      <c r="O257" s="3">
        <v>0</v>
      </c>
      <c r="P257" s="3">
        <v>0</v>
      </c>
      <c r="Q257" s="2" t="str">
        <v/>
      </c>
      <c r="R257" s="2"/>
      <c r="S257" s="2" t="str">
        <f t="array" ref="S257">IF(A258=A257,(E258-E257)/(B258-B257),"")</f>
        <v/>
      </c>
      <c r="T257" s="2" t="str">
        <f t="array" ref="T257">IF(A258=A257,(M258-M257)/(B258-B257),"")</f>
        <v/>
      </c>
      <c r="U257" s="2" t="str">
        <f t="array" ref="U257">IF(A258=A257,(I258-I257)/(B258-B257),"")</f>
        <v/>
      </c>
      <c r="V257" s="2">
        <f t="shared" si="39"/>
        <v>89</v>
      </c>
      <c r="W257" s="2">
        <f t="shared" si="76"/>
        <v>87</v>
      </c>
      <c r="X257" s="2">
        <f t="shared" si="77"/>
        <v>94</v>
      </c>
      <c r="Y257" s="2" t="str">
        <f t="shared" ref="Y257:Y469" si="78">IF(AND(A258=A257,V257=100,V258=100),"Full access","")</f>
        <v/>
      </c>
      <c r="Z257" s="2" t="str">
        <f t="shared" ref="Z257:Z463" si="79">IF(AND(A258=A257,W257=100,W258=100),"Full access","")</f>
        <v/>
      </c>
      <c r="AA257" s="2" t="str">
        <f t="shared" ref="AA257:AA463" si="80">IF(AND(A258=A257,X257=100,X258=100),"Full access","")</f>
        <v/>
      </c>
      <c r="AB257" s="2">
        <f t="shared" si="75"/>
        <v>0</v>
      </c>
      <c r="AC257" s="2" t="str">
        <f>IF(A257&lt;&gt;A256,LOOKUP(A257:A998,REGIONS!A:A,REGIONS!B:B),"")</f>
        <v/>
      </c>
      <c r="AD257" s="2"/>
    </row>
    <row r="258" spans="1:30" x14ac:dyDescent="0.2">
      <c r="A258" s="3" t="s">
        <v>162</v>
      </c>
      <c r="B258" s="3">
        <v>2015</v>
      </c>
      <c r="C258" s="3">
        <v>378.48300169999999</v>
      </c>
      <c r="D258" s="3">
        <v>88.981002810000007</v>
      </c>
      <c r="E258" s="3">
        <v>99.796030000000002</v>
      </c>
      <c r="F258" s="3">
        <v>0</v>
      </c>
      <c r="G258" s="3">
        <v>0.20396999539999999</v>
      </c>
      <c r="H258" s="3">
        <v>0</v>
      </c>
      <c r="I258" s="3" t="s">
        <v>289</v>
      </c>
      <c r="J258" s="3" t="s">
        <v>289</v>
      </c>
      <c r="K258" s="3" t="s">
        <v>289</v>
      </c>
      <c r="L258" s="3" t="s">
        <v>289</v>
      </c>
      <c r="M258" s="3" t="s">
        <v>289</v>
      </c>
      <c r="N258" s="3" t="s">
        <v>289</v>
      </c>
      <c r="O258" s="3" t="s">
        <v>289</v>
      </c>
      <c r="P258" s="3" t="s">
        <v>289</v>
      </c>
      <c r="Q258" s="2">
        <v>5</v>
      </c>
      <c r="R258" s="2"/>
      <c r="S258" s="2">
        <f t="array" ref="S258">IF(A259=A258,(E259-E258)/(B259-B258),"")</f>
        <v>9.1881559999990262E-3</v>
      </c>
      <c r="T258" s="2" t="s">
        <v>289</v>
      </c>
      <c r="U258" s="2" t="s">
        <v>289</v>
      </c>
      <c r="V258" s="2">
        <f t="shared" si="39"/>
        <v>100</v>
      </c>
      <c r="W258" s="2" t="s">
        <v>289</v>
      </c>
      <c r="X258" s="2" t="s">
        <v>289</v>
      </c>
      <c r="Y258" s="2" t="str">
        <f t="shared" si="78"/>
        <v>Full access</v>
      </c>
      <c r="Z258" s="2" t="str">
        <f t="shared" si="79"/>
        <v/>
      </c>
      <c r="AA258" s="2" t="str">
        <f t="shared" si="80"/>
        <v/>
      </c>
      <c r="AB258" s="2" t="s">
        <v>289</v>
      </c>
      <c r="AC258" s="2" t="str">
        <f>IF(A258&lt;&gt;A257,LOOKUP(A258:A998,REGIONS!A:A,REGIONS!B:B),"")</f>
        <v>Latin America &amp; Caribbean</v>
      </c>
      <c r="AD258" s="2"/>
    </row>
    <row r="259" spans="1:30" x14ac:dyDescent="0.2">
      <c r="A259" s="3" t="s">
        <v>162</v>
      </c>
      <c r="B259" s="3">
        <v>2020</v>
      </c>
      <c r="C259" s="3">
        <v>375.26501459999997</v>
      </c>
      <c r="D259" s="3">
        <v>89.13999939</v>
      </c>
      <c r="E259" s="3">
        <v>99.841970779999997</v>
      </c>
      <c r="F259" s="3">
        <v>0</v>
      </c>
      <c r="G259" s="3">
        <v>0.15802921580000001</v>
      </c>
      <c r="H259" s="3">
        <v>0</v>
      </c>
      <c r="I259" s="3" t="s">
        <v>289</v>
      </c>
      <c r="J259" s="3" t="s">
        <v>289</v>
      </c>
      <c r="K259" s="3" t="s">
        <v>289</v>
      </c>
      <c r="L259" s="3" t="s">
        <v>289</v>
      </c>
      <c r="M259" s="3" t="s">
        <v>289</v>
      </c>
      <c r="N259" s="3" t="s">
        <v>289</v>
      </c>
      <c r="O259" s="3" t="s">
        <v>289</v>
      </c>
      <c r="P259" s="3" t="s">
        <v>289</v>
      </c>
      <c r="Q259" s="2" t="str">
        <v/>
      </c>
      <c r="R259" s="2"/>
      <c r="S259" s="2" t="str">
        <f t="array" ref="S259">IF(A260=A259,(E260-E259)/(B260-B259),"")</f>
        <v/>
      </c>
      <c r="T259" s="2" t="str">
        <f t="array" ref="T259">IF(A260=A259,(M260-M259)/(B260-B259),"")</f>
        <v/>
      </c>
      <c r="U259" s="2" t="str">
        <f t="array" ref="U259">IF(A260=A259,(I260-I259)/(B260-B259),"")</f>
        <v/>
      </c>
      <c r="V259" s="2">
        <f t="shared" si="39"/>
        <v>100</v>
      </c>
      <c r="W259" s="2" t="s">
        <v>289</v>
      </c>
      <c r="X259" s="2" t="s">
        <v>289</v>
      </c>
      <c r="Y259" s="2" t="str">
        <f t="shared" si="78"/>
        <v/>
      </c>
      <c r="Z259" s="2" t="str">
        <f t="shared" si="79"/>
        <v/>
      </c>
      <c r="AA259" s="2" t="str">
        <f t="shared" si="80"/>
        <v/>
      </c>
      <c r="AB259" s="2">
        <f t="shared" ref="AB259:AB263" si="81">IF((A260=A259),(T259-U259),)</f>
        <v>0</v>
      </c>
      <c r="AC259" s="2" t="str">
        <f>IF(A259&lt;&gt;A258,LOOKUP(A259:A998,REGIONS!A:A,REGIONS!B:B),"")</f>
        <v/>
      </c>
      <c r="AD259" s="2"/>
    </row>
    <row r="260" spans="1:30" x14ac:dyDescent="0.2">
      <c r="A260" s="3" t="s">
        <v>163</v>
      </c>
      <c r="B260" s="3">
        <v>2015</v>
      </c>
      <c r="C260" s="3">
        <v>4046.3039549999999</v>
      </c>
      <c r="D260" s="3">
        <v>51.0890007</v>
      </c>
      <c r="E260" s="3">
        <v>66.973309400000005</v>
      </c>
      <c r="F260" s="3">
        <v>14.811653570000001</v>
      </c>
      <c r="G260" s="3">
        <v>17.637023750000001</v>
      </c>
      <c r="H260" s="3">
        <v>0.57801328240000005</v>
      </c>
      <c r="I260" s="3">
        <v>46.69284218</v>
      </c>
      <c r="J260" s="3">
        <v>18.20063085</v>
      </c>
      <c r="K260" s="3">
        <v>33.924761500000002</v>
      </c>
      <c r="L260" s="3">
        <v>1.1817654639999999</v>
      </c>
      <c r="M260" s="3">
        <v>86.389188590000003</v>
      </c>
      <c r="N260" s="3">
        <v>11.56715369</v>
      </c>
      <c r="O260" s="3">
        <v>2.043657719</v>
      </c>
      <c r="P260" s="3">
        <v>0</v>
      </c>
      <c r="Q260" s="2">
        <v>5</v>
      </c>
      <c r="R260" s="2"/>
      <c r="S260" s="2">
        <f t="array" ref="S260">IF(A261=A260,(E261-E260)/(B261-B260),"")</f>
        <v>0.94154796599999879</v>
      </c>
      <c r="T260" s="2">
        <f t="array" ref="T260">IF(A261=A260,(M261-M260)/(B261-B260),"")</f>
        <v>0.57390121199999844</v>
      </c>
      <c r="U260" s="2">
        <f t="array" ref="U260">IF(A261=A260,(I261-I260)/(B261-B260),"")</f>
        <v>0.64369934399999951</v>
      </c>
      <c r="V260" s="2">
        <f t="shared" si="39"/>
        <v>67</v>
      </c>
      <c r="W260" s="2">
        <f t="shared" ref="W260:W263" si="82">ROUND($M$2:$M$463,0)</f>
        <v>86</v>
      </c>
      <c r="X260" s="2">
        <f t="shared" ref="X260:X263" si="83">ROUND(I260:I721,0)</f>
        <v>47</v>
      </c>
      <c r="Y260" s="2" t="str">
        <f t="shared" si="78"/>
        <v/>
      </c>
      <c r="Z260" s="2" t="str">
        <f t="shared" si="79"/>
        <v/>
      </c>
      <c r="AA260" s="2" t="str">
        <f t="shared" si="80"/>
        <v/>
      </c>
      <c r="AB260" s="2">
        <f t="shared" si="81"/>
        <v>-6.9798132000001067E-2</v>
      </c>
      <c r="AC260" s="2" t="str">
        <f>IF(A260&lt;&gt;A259,LOOKUP(A260:A998,REGIONS!A:A,REGIONS!B:B),"")</f>
        <v>Sub-Saharan Africa</v>
      </c>
      <c r="AD260" s="2"/>
    </row>
    <row r="261" spans="1:30" x14ac:dyDescent="0.2">
      <c r="A261" s="3" t="s">
        <v>163</v>
      </c>
      <c r="B261" s="3">
        <v>2020</v>
      </c>
      <c r="C261" s="3">
        <v>4649.6601559999999</v>
      </c>
      <c r="D261" s="3">
        <v>55.326995850000003</v>
      </c>
      <c r="E261" s="3">
        <v>71.681049229999999</v>
      </c>
      <c r="F261" s="3">
        <v>13.476891930000001</v>
      </c>
      <c r="G261" s="3">
        <v>14.820326809999999</v>
      </c>
      <c r="H261" s="3">
        <v>2.173203433E-2</v>
      </c>
      <c r="I261" s="3">
        <v>49.911338899999997</v>
      </c>
      <c r="J261" s="3">
        <v>18.49039689</v>
      </c>
      <c r="K261" s="3">
        <v>31.549617300000001</v>
      </c>
      <c r="L261" s="3">
        <v>4.8646907220000001E-2</v>
      </c>
      <c r="M261" s="3">
        <v>89.258694649999995</v>
      </c>
      <c r="N261" s="3">
        <v>9.4288080829999998</v>
      </c>
      <c r="O261" s="3">
        <v>1.3124972699999999</v>
      </c>
      <c r="P261" s="3">
        <v>0</v>
      </c>
      <c r="Q261" s="2" t="str">
        <v/>
      </c>
      <c r="R261" s="2"/>
      <c r="S261" s="2" t="str">
        <f t="array" ref="S261">IF(A262=A261,(E262-E261)/(B262-B261),"")</f>
        <v/>
      </c>
      <c r="T261" s="2" t="str">
        <f t="array" ref="T261">IF(A262=A261,(M262-M261)/(B262-B261),"")</f>
        <v/>
      </c>
      <c r="U261" s="2" t="str">
        <f t="array" ref="U261">IF(A262=A261,(I262-I261)/(B262-B261),"")</f>
        <v/>
      </c>
      <c r="V261" s="2">
        <f t="shared" si="39"/>
        <v>72</v>
      </c>
      <c r="W261" s="2">
        <f t="shared" si="82"/>
        <v>89</v>
      </c>
      <c r="X261" s="2">
        <f t="shared" si="83"/>
        <v>50</v>
      </c>
      <c r="Y261" s="2" t="str">
        <f t="shared" si="78"/>
        <v/>
      </c>
      <c r="Z261" s="2" t="str">
        <f t="shared" si="79"/>
        <v/>
      </c>
      <c r="AA261" s="2" t="str">
        <f t="shared" si="80"/>
        <v/>
      </c>
      <c r="AB261" s="2">
        <f t="shared" si="81"/>
        <v>0</v>
      </c>
      <c r="AC261" s="2" t="str">
        <f>IF(A261&lt;&gt;A260,LOOKUP(A261:A998,REGIONS!A:A,REGIONS!B:B),"")</f>
        <v/>
      </c>
      <c r="AD261" s="2"/>
    </row>
    <row r="262" spans="1:30" x14ac:dyDescent="0.2">
      <c r="A262" s="3" t="s">
        <v>164</v>
      </c>
      <c r="B262" s="3">
        <v>2015</v>
      </c>
      <c r="C262" s="3">
        <v>1259.4570309999999</v>
      </c>
      <c r="D262" s="3">
        <v>41</v>
      </c>
      <c r="E262" s="3">
        <v>99.866481820000004</v>
      </c>
      <c r="F262" s="3">
        <v>0</v>
      </c>
      <c r="G262" s="3">
        <v>0.13351818090000001</v>
      </c>
      <c r="H262" s="3">
        <v>0</v>
      </c>
      <c r="I262" s="3">
        <v>99.827682339999996</v>
      </c>
      <c r="J262" s="3">
        <v>0</v>
      </c>
      <c r="K262" s="3">
        <v>0.17231766179999999</v>
      </c>
      <c r="L262" s="3">
        <v>0</v>
      </c>
      <c r="M262" s="3">
        <v>99.922315220000002</v>
      </c>
      <c r="N262" s="3">
        <v>0</v>
      </c>
      <c r="O262" s="3">
        <v>7.7684781189999996E-2</v>
      </c>
      <c r="P262" s="3">
        <v>0</v>
      </c>
      <c r="Q262" s="2">
        <v>5</v>
      </c>
      <c r="R262" s="2"/>
      <c r="S262" s="2">
        <f t="array" ref="S262">IF(A263=A262,(E263-E262)/(B263-B262),"")</f>
        <v>-4.5424000001048624E-5</v>
      </c>
      <c r="T262" s="2">
        <f t="array" ref="T262">IF(A263=A262,(M263-M262)/(B263-B262),"")</f>
        <v>0</v>
      </c>
      <c r="U262" s="2">
        <f t="array" ref="U262">IF(A263=A262,(I263-I262)/(B263-B262),"")</f>
        <v>0</v>
      </c>
      <c r="V262" s="2">
        <f t="shared" si="39"/>
        <v>100</v>
      </c>
      <c r="W262" s="2">
        <f t="shared" si="82"/>
        <v>100</v>
      </c>
      <c r="X262" s="2">
        <f t="shared" si="83"/>
        <v>100</v>
      </c>
      <c r="Y262" s="2" t="str">
        <f t="shared" si="78"/>
        <v>Full access</v>
      </c>
      <c r="Z262" s="2" t="str">
        <f t="shared" si="79"/>
        <v>Full access</v>
      </c>
      <c r="AA262" s="2" t="str">
        <f t="shared" si="80"/>
        <v>Full access</v>
      </c>
      <c r="AB262" s="2">
        <f t="shared" si="81"/>
        <v>0</v>
      </c>
      <c r="AC262" s="2" t="str">
        <f>IF(A262&lt;&gt;A261,LOOKUP(A262:A998,REGIONS!A:A,REGIONS!B:B),"")</f>
        <v>Sub-Saharan Africa</v>
      </c>
      <c r="AD262" s="2"/>
    </row>
    <row r="263" spans="1:30" x14ac:dyDescent="0.2">
      <c r="A263" s="3" t="s">
        <v>164</v>
      </c>
      <c r="B263" s="3">
        <v>2020</v>
      </c>
      <c r="C263" s="3">
        <v>1271.7669679999999</v>
      </c>
      <c r="D263" s="3">
        <v>40.759998320000001</v>
      </c>
      <c r="E263" s="3">
        <v>99.866254699999999</v>
      </c>
      <c r="F263" s="3">
        <v>0</v>
      </c>
      <c r="G263" s="3">
        <v>0.13374530139999999</v>
      </c>
      <c r="H263" s="3">
        <v>0</v>
      </c>
      <c r="I263" s="3">
        <v>99.827682339999996</v>
      </c>
      <c r="J263" s="3">
        <v>0</v>
      </c>
      <c r="K263" s="3">
        <v>0.17231766179999999</v>
      </c>
      <c r="L263" s="3">
        <v>0</v>
      </c>
      <c r="M263" s="3">
        <v>99.922315220000002</v>
      </c>
      <c r="N263" s="3">
        <v>0</v>
      </c>
      <c r="O263" s="3">
        <v>7.7684781189999996E-2</v>
      </c>
      <c r="P263" s="3">
        <v>0</v>
      </c>
      <c r="Q263" s="2" t="str">
        <v/>
      </c>
      <c r="R263" s="2"/>
      <c r="S263" s="2" t="str">
        <f t="array" ref="S263">IF(A264=A263,(E264-E263)/(B264-B263),"")</f>
        <v/>
      </c>
      <c r="T263" s="2" t="str">
        <f t="array" ref="T263">IF(A264=A263,(M264-M263)/(B264-B263),"")</f>
        <v/>
      </c>
      <c r="U263" s="2" t="str">
        <f t="array" ref="U263">IF(A264=A263,(I264-I263)/(B264-B263),"")</f>
        <v/>
      </c>
      <c r="V263" s="2">
        <f t="shared" si="39"/>
        <v>100</v>
      </c>
      <c r="W263" s="2">
        <f t="shared" si="82"/>
        <v>100</v>
      </c>
      <c r="X263" s="2">
        <f t="shared" si="83"/>
        <v>100</v>
      </c>
      <c r="Y263" s="2" t="str">
        <f t="shared" si="78"/>
        <v/>
      </c>
      <c r="Z263" s="2" t="str">
        <f t="shared" si="79"/>
        <v/>
      </c>
      <c r="AA263" s="2" t="str">
        <f t="shared" si="80"/>
        <v/>
      </c>
      <c r="AB263" s="2">
        <f t="shared" si="81"/>
        <v>0</v>
      </c>
      <c r="AC263" s="2" t="str">
        <f>IF(A263&lt;&gt;A262,LOOKUP(A263:A998,REGIONS!A:A,REGIONS!B:B),"")</f>
        <v/>
      </c>
      <c r="AD263" s="2"/>
    </row>
    <row r="264" spans="1:30" x14ac:dyDescent="0.2">
      <c r="A264" s="3" t="s">
        <v>165</v>
      </c>
      <c r="B264" s="3">
        <v>2015</v>
      </c>
      <c r="C264" s="3">
        <v>240.01100159999999</v>
      </c>
      <c r="D264" s="3">
        <v>46.989002229999997</v>
      </c>
      <c r="E264" s="3">
        <v>96.837811279999997</v>
      </c>
      <c r="F264" s="3">
        <v>0</v>
      </c>
      <c r="G264" s="3">
        <v>0.28201846689999999</v>
      </c>
      <c r="H264" s="3">
        <v>2.880170256</v>
      </c>
      <c r="I264" s="3" t="s">
        <v>289</v>
      </c>
      <c r="J264" s="3" t="s">
        <v>289</v>
      </c>
      <c r="K264" s="3" t="s">
        <v>289</v>
      </c>
      <c r="L264" s="3" t="s">
        <v>289</v>
      </c>
      <c r="M264" s="3" t="s">
        <v>289</v>
      </c>
      <c r="N264" s="3" t="s">
        <v>289</v>
      </c>
      <c r="O264" s="3" t="s">
        <v>289</v>
      </c>
      <c r="P264" s="3" t="s">
        <v>289</v>
      </c>
      <c r="Q264" s="2">
        <v>5</v>
      </c>
      <c r="R264" s="2"/>
      <c r="S264" s="2">
        <f t="array" ref="S264">IF(A265=A264,(E265-E264)/(B265-B264),"")</f>
        <v>-9.3326313999997981E-2</v>
      </c>
      <c r="T264" s="2" t="s">
        <v>289</v>
      </c>
      <c r="U264" s="2" t="s">
        <v>289</v>
      </c>
      <c r="V264" s="2">
        <f t="shared" si="39"/>
        <v>97</v>
      </c>
      <c r="W264" s="2" t="s">
        <v>289</v>
      </c>
      <c r="X264" s="2" t="s">
        <v>289</v>
      </c>
      <c r="Y264" s="2" t="str">
        <f t="shared" si="78"/>
        <v/>
      </c>
      <c r="Z264" s="2" t="str">
        <f t="shared" si="79"/>
        <v/>
      </c>
      <c r="AA264" s="2" t="str">
        <f t="shared" si="80"/>
        <v/>
      </c>
      <c r="AB264" s="2" t="s">
        <v>289</v>
      </c>
      <c r="AC264" s="2" t="str">
        <f>IF(A264&lt;&gt;A263,LOOKUP(A264:A998,REGIONS!A:A,REGIONS!B:B),"")</f>
        <v>Sub-Saharan Africa</v>
      </c>
      <c r="AD264" s="2"/>
    </row>
    <row r="265" spans="1:30" x14ac:dyDescent="0.2">
      <c r="A265" s="3" t="s">
        <v>165</v>
      </c>
      <c r="B265" s="3">
        <v>2020</v>
      </c>
      <c r="C265" s="3">
        <v>272.81298829999997</v>
      </c>
      <c r="D265" s="3">
        <v>45.750999450000002</v>
      </c>
      <c r="E265" s="3">
        <v>96.371179710000007</v>
      </c>
      <c r="F265" s="3">
        <v>0</v>
      </c>
      <c r="G265" s="3">
        <v>3.6288202950000001</v>
      </c>
      <c r="H265" s="3" t="s">
        <v>289</v>
      </c>
      <c r="I265" s="3" t="s">
        <v>289</v>
      </c>
      <c r="J265" s="3" t="s">
        <v>289</v>
      </c>
      <c r="K265" s="3" t="s">
        <v>289</v>
      </c>
      <c r="L265" s="3" t="s">
        <v>289</v>
      </c>
      <c r="M265" s="3" t="s">
        <v>289</v>
      </c>
      <c r="N265" s="3" t="s">
        <v>289</v>
      </c>
      <c r="O265" s="3" t="s">
        <v>289</v>
      </c>
      <c r="P265" s="3" t="s">
        <v>289</v>
      </c>
      <c r="Q265" s="2" t="str">
        <v/>
      </c>
      <c r="R265" s="2"/>
      <c r="S265" s="2" t="str">
        <f t="array" ref="S265">IF(A266=A265,(E266-E265)/(B266-B265),"")</f>
        <v/>
      </c>
      <c r="T265" s="2" t="str">
        <f t="array" ref="T265">IF(A266=A265,(M266-M265)/(B266-B265),"")</f>
        <v/>
      </c>
      <c r="U265" s="2" t="str">
        <f t="array" ref="U265">IF(A266=A265,(I266-I265)/(B266-B265),"")</f>
        <v/>
      </c>
      <c r="V265" s="2">
        <f t="shared" si="39"/>
        <v>96</v>
      </c>
      <c r="W265" s="2" t="s">
        <v>289</v>
      </c>
      <c r="X265" s="2" t="s">
        <v>289</v>
      </c>
      <c r="Y265" s="2" t="str">
        <f t="shared" si="78"/>
        <v/>
      </c>
      <c r="Z265" s="2" t="str">
        <f t="shared" si="79"/>
        <v/>
      </c>
      <c r="AA265" s="2" t="str">
        <f t="shared" si="80"/>
        <v/>
      </c>
      <c r="AB265" s="2">
        <f t="shared" ref="AB265:AB267" si="84">IF((A266=A265),(T265-U265),)</f>
        <v>0</v>
      </c>
      <c r="AC265" s="2" t="str">
        <f>IF(A265&lt;&gt;A264,LOOKUP(A265:A998,REGIONS!A:A,REGIONS!B:B),"")</f>
        <v/>
      </c>
      <c r="AD265" s="2"/>
    </row>
    <row r="266" spans="1:30" x14ac:dyDescent="0.2">
      <c r="A266" s="3" t="s">
        <v>166</v>
      </c>
      <c r="B266" s="3">
        <v>2015</v>
      </c>
      <c r="C266" s="3">
        <v>121858.25</v>
      </c>
      <c r="D266" s="3">
        <v>79.284996030000002</v>
      </c>
      <c r="E266" s="3">
        <v>98.025443539999998</v>
      </c>
      <c r="F266" s="3">
        <v>0</v>
      </c>
      <c r="G266" s="3">
        <v>1.4123609640000001</v>
      </c>
      <c r="H266" s="3">
        <v>0.56219549209999997</v>
      </c>
      <c r="I266" s="3">
        <v>93.286694030000007</v>
      </c>
      <c r="J266" s="3">
        <v>0</v>
      </c>
      <c r="K266" s="3">
        <v>4.3109388519999996</v>
      </c>
      <c r="L266" s="3">
        <v>2.4023671210000002</v>
      </c>
      <c r="M266" s="3">
        <v>99.263552899999993</v>
      </c>
      <c r="N266" s="3">
        <v>0</v>
      </c>
      <c r="O266" s="3">
        <v>0.65503800599999995</v>
      </c>
      <c r="P266" s="3">
        <v>8.140909465E-2</v>
      </c>
      <c r="Q266" s="2">
        <v>5</v>
      </c>
      <c r="R266" s="2"/>
      <c r="S266" s="2">
        <f t="array" ref="S266">IF(A267=A266,(E267-E266)/(B267-B266),"")</f>
        <v>0.33082494800000006</v>
      </c>
      <c r="T266" s="2">
        <f t="array" ref="T266">IF(A267=A266,(M267-M266)/(B267-B266),"")</f>
        <v>0.14728942000000131</v>
      </c>
      <c r="U266" s="2">
        <f t="array" ref="U266">IF(A267=A266,(I267-I266)/(B267-B266),"")</f>
        <v>1.0100749799999988</v>
      </c>
      <c r="V266" s="2">
        <f t="shared" si="39"/>
        <v>98</v>
      </c>
      <c r="W266" s="2">
        <f t="shared" ref="W266:W267" si="85">ROUND($M$2:$M$463,0)</f>
        <v>99</v>
      </c>
      <c r="X266" s="2">
        <f t="shared" ref="X266:X267" si="86">ROUND(I266:I727,0)</f>
        <v>93</v>
      </c>
      <c r="Y266" s="2" t="str">
        <f t="shared" si="78"/>
        <v/>
      </c>
      <c r="Z266" s="2" t="str">
        <f t="shared" si="79"/>
        <v/>
      </c>
      <c r="AA266" s="2" t="str">
        <f t="shared" si="80"/>
        <v/>
      </c>
      <c r="AB266" s="2">
        <f t="shared" si="84"/>
        <v>-0.86278555999999751</v>
      </c>
      <c r="AC266" s="2" t="str">
        <f>IF(A266&lt;&gt;A265,LOOKUP(A266:A998,REGIONS!A:A,REGIONS!B:B),"")</f>
        <v>Latin America &amp; Caribbean</v>
      </c>
      <c r="AD266" s="2"/>
    </row>
    <row r="267" spans="1:30" x14ac:dyDescent="0.2">
      <c r="A267" s="3" t="s">
        <v>166</v>
      </c>
      <c r="B267" s="3">
        <v>2020</v>
      </c>
      <c r="C267" s="3">
        <v>128932.75</v>
      </c>
      <c r="D267" s="3">
        <v>80.730995179999994</v>
      </c>
      <c r="E267" s="3">
        <v>99.679568279999998</v>
      </c>
      <c r="F267" s="3">
        <v>0</v>
      </c>
      <c r="G267" s="3">
        <v>0.3204317169</v>
      </c>
      <c r="H267" s="3">
        <v>0</v>
      </c>
      <c r="I267" s="3">
        <v>98.337068930000001</v>
      </c>
      <c r="J267" s="3">
        <v>0</v>
      </c>
      <c r="K267" s="3">
        <v>1.6629310669999999</v>
      </c>
      <c r="L267" s="3">
        <v>0</v>
      </c>
      <c r="M267" s="3">
        <v>100</v>
      </c>
      <c r="N267" s="3">
        <v>0</v>
      </c>
      <c r="O267" s="3">
        <v>0</v>
      </c>
      <c r="P267" s="3">
        <v>0</v>
      </c>
      <c r="Q267" s="2" t="str">
        <v/>
      </c>
      <c r="R267" s="2"/>
      <c r="S267" s="2" t="str">
        <f t="array" ref="S267">IF(A268=A267,(E268-E267)/(B268-B267),"")</f>
        <v/>
      </c>
      <c r="T267" s="2" t="str">
        <f t="array" ref="T267">IF(A268=A267,(M268-M267)/(B268-B267),"")</f>
        <v/>
      </c>
      <c r="U267" s="2" t="str">
        <f t="array" ref="U267">IF(A268=A267,(I268-I267)/(B268-B267),"")</f>
        <v/>
      </c>
      <c r="V267" s="2">
        <f t="shared" si="39"/>
        <v>100</v>
      </c>
      <c r="W267" s="2">
        <f t="shared" si="85"/>
        <v>100</v>
      </c>
      <c r="X267" s="2">
        <f t="shared" si="86"/>
        <v>98</v>
      </c>
      <c r="Y267" s="2" t="str">
        <f t="shared" si="78"/>
        <v/>
      </c>
      <c r="Z267" s="2" t="str">
        <f t="shared" si="79"/>
        <v/>
      </c>
      <c r="AA267" s="2" t="str">
        <f t="shared" si="80"/>
        <v/>
      </c>
      <c r="AB267" s="2">
        <f t="shared" si="84"/>
        <v>0</v>
      </c>
      <c r="AC267" s="2" t="str">
        <f>IF(A267&lt;&gt;A266,LOOKUP(A267:A998,REGIONS!A:A,REGIONS!B:B),"")</f>
        <v/>
      </c>
      <c r="AD267" s="2"/>
    </row>
    <row r="268" spans="1:30" x14ac:dyDescent="0.2">
      <c r="A268" s="3" t="s">
        <v>167</v>
      </c>
      <c r="B268" s="3">
        <v>2015</v>
      </c>
      <c r="C268" s="3">
        <v>108.8860016</v>
      </c>
      <c r="D268" s="3">
        <v>22.455999370000001</v>
      </c>
      <c r="E268" s="3">
        <v>88.308156679999996</v>
      </c>
      <c r="F268" s="3">
        <v>0</v>
      </c>
      <c r="G268" s="3">
        <v>11.69184332</v>
      </c>
      <c r="H268" s="3" t="s">
        <v>289</v>
      </c>
      <c r="I268" s="3" t="s">
        <v>289</v>
      </c>
      <c r="J268" s="3" t="s">
        <v>289</v>
      </c>
      <c r="K268" s="3" t="s">
        <v>289</v>
      </c>
      <c r="L268" s="3" t="s">
        <v>289</v>
      </c>
      <c r="M268" s="3" t="s">
        <v>289</v>
      </c>
      <c r="N268" s="3" t="s">
        <v>289</v>
      </c>
      <c r="O268" s="3" t="s">
        <v>289</v>
      </c>
      <c r="P268" s="3" t="s">
        <v>289</v>
      </c>
      <c r="Q268" s="2">
        <v>4</v>
      </c>
      <c r="R268" s="2"/>
      <c r="S268" s="2">
        <f t="array" ref="S268">IF(A269=A268,(E269-E268)/(B269-B268),"")</f>
        <v>0</v>
      </c>
      <c r="T268" s="2" t="s">
        <v>289</v>
      </c>
      <c r="U268" s="2" t="s">
        <v>289</v>
      </c>
      <c r="V268" s="2">
        <f t="shared" si="39"/>
        <v>88</v>
      </c>
      <c r="W268" s="2" t="s">
        <v>289</v>
      </c>
      <c r="X268" s="2" t="s">
        <v>289</v>
      </c>
      <c r="Y268" s="2" t="str">
        <f t="shared" si="78"/>
        <v/>
      </c>
      <c r="Z268" s="2" t="str">
        <f t="shared" si="79"/>
        <v/>
      </c>
      <c r="AA268" s="2" t="str">
        <f t="shared" si="80"/>
        <v/>
      </c>
      <c r="AB268" s="2" t="s">
        <v>289</v>
      </c>
      <c r="AC268" s="2" t="str">
        <f>IF(A268&lt;&gt;A267,LOOKUP(A268:A998,REGIONS!A:A,REGIONS!B:B),"")</f>
        <v>East Asia &amp; Pacific</v>
      </c>
      <c r="AD268" s="2"/>
    </row>
    <row r="269" spans="1:30" x14ac:dyDescent="0.2">
      <c r="A269" s="3" t="s">
        <v>167</v>
      </c>
      <c r="B269" s="3">
        <v>2019</v>
      </c>
      <c r="C269" s="3">
        <v>113.810997</v>
      </c>
      <c r="D269" s="3">
        <v>22.812000269999999</v>
      </c>
      <c r="E269" s="3">
        <v>88.308156679999996</v>
      </c>
      <c r="F269" s="3">
        <v>0</v>
      </c>
      <c r="G269" s="3">
        <v>11.69184332</v>
      </c>
      <c r="H269" s="3" t="s">
        <v>289</v>
      </c>
      <c r="I269" s="3" t="s">
        <v>289</v>
      </c>
      <c r="J269" s="3" t="s">
        <v>289</v>
      </c>
      <c r="K269" s="3" t="s">
        <v>289</v>
      </c>
      <c r="L269" s="3" t="s">
        <v>289</v>
      </c>
      <c r="M269" s="3" t="s">
        <v>289</v>
      </c>
      <c r="N269" s="3" t="s">
        <v>289</v>
      </c>
      <c r="O269" s="3" t="s">
        <v>289</v>
      </c>
      <c r="P269" s="3" t="s">
        <v>289</v>
      </c>
      <c r="Q269" s="2" t="str">
        <v/>
      </c>
      <c r="R269" s="2"/>
      <c r="S269" s="2" t="str">
        <f t="array" ref="S269">IF(A270=A269,(E270-E269)/(B270-B269),"")</f>
        <v/>
      </c>
      <c r="T269" s="2" t="str">
        <f t="array" ref="T269">IF(A270=A269,(M270-M269)/(B270-B269),"")</f>
        <v/>
      </c>
      <c r="U269" s="2" t="str">
        <f t="array" ref="U269">IF(A270=A269,(I270-I269)/(B270-B269),"")</f>
        <v/>
      </c>
      <c r="V269" s="2">
        <f t="shared" si="39"/>
        <v>88</v>
      </c>
      <c r="W269" s="2" t="s">
        <v>289</v>
      </c>
      <c r="X269" s="2" t="s">
        <v>289</v>
      </c>
      <c r="Y269" s="2" t="str">
        <f t="shared" si="78"/>
        <v/>
      </c>
      <c r="Z269" s="2" t="str">
        <f t="shared" si="79"/>
        <v/>
      </c>
      <c r="AA269" s="2" t="str">
        <f t="shared" si="80"/>
        <v/>
      </c>
      <c r="AB269" s="2">
        <f>IF((A270=A269),(T269-U269),)</f>
        <v>0</v>
      </c>
      <c r="AC269" s="2" t="str">
        <f>IF(A269&lt;&gt;A268,LOOKUP(A269:A998,REGIONS!A:A,REGIONS!B:B),"")</f>
        <v/>
      </c>
      <c r="AD269" s="2"/>
    </row>
    <row r="270" spans="1:30" x14ac:dyDescent="0.2">
      <c r="A270" s="3" t="s">
        <v>168</v>
      </c>
      <c r="B270" s="3">
        <v>2015</v>
      </c>
      <c r="C270" s="3">
        <v>37.722999569999999</v>
      </c>
      <c r="D270" s="3">
        <v>100</v>
      </c>
      <c r="E270" s="3">
        <v>100</v>
      </c>
      <c r="F270" s="3">
        <v>0</v>
      </c>
      <c r="G270" s="3">
        <v>0</v>
      </c>
      <c r="H270" s="3">
        <v>0</v>
      </c>
      <c r="I270" s="3" t="s">
        <v>289</v>
      </c>
      <c r="J270" s="3" t="s">
        <v>289</v>
      </c>
      <c r="K270" s="3" t="s">
        <v>289</v>
      </c>
      <c r="L270" s="3" t="s">
        <v>289</v>
      </c>
      <c r="M270" s="3">
        <v>100</v>
      </c>
      <c r="N270" s="3">
        <v>0</v>
      </c>
      <c r="O270" s="3">
        <v>0</v>
      </c>
      <c r="P270" s="3">
        <v>0</v>
      </c>
      <c r="Q270" s="2">
        <v>5</v>
      </c>
      <c r="R270" s="2"/>
      <c r="S270" s="2">
        <f t="array" ref="S270">IF(A271=A270,(E271-E270)/(B271-B270),"")</f>
        <v>0</v>
      </c>
      <c r="T270" s="2">
        <f t="array" ref="T270">IF(A271=A270,(M271-M270)/(B271-B270),"")</f>
        <v>0</v>
      </c>
      <c r="U270" s="2" t="s">
        <v>289</v>
      </c>
      <c r="V270" s="2">
        <f t="shared" si="39"/>
        <v>100</v>
      </c>
      <c r="W270" s="2">
        <f t="shared" ref="W270:W275" si="87">ROUND($M$2:$M$463,0)</f>
        <v>100</v>
      </c>
      <c r="X270" s="2" t="s">
        <v>289</v>
      </c>
      <c r="Y270" s="2" t="str">
        <f t="shared" si="78"/>
        <v>Full access</v>
      </c>
      <c r="Z270" s="2" t="str">
        <f t="shared" si="79"/>
        <v>Full access</v>
      </c>
      <c r="AA270" s="2" t="str">
        <f t="shared" si="80"/>
        <v/>
      </c>
      <c r="AB270" s="2" t="s">
        <v>289</v>
      </c>
      <c r="AC270" s="2" t="str">
        <f>IF(A270&lt;&gt;A269,LOOKUP(A270:A998,REGIONS!A:A,REGIONS!B:B),"")</f>
        <v>Europe &amp; Central Asia</v>
      </c>
      <c r="AD270" s="2"/>
    </row>
    <row r="271" spans="1:30" x14ac:dyDescent="0.2">
      <c r="A271" s="3" t="s">
        <v>168</v>
      </c>
      <c r="B271" s="3">
        <v>2020</v>
      </c>
      <c r="C271" s="3">
        <v>39.243999479999999</v>
      </c>
      <c r="D271" s="3">
        <v>100</v>
      </c>
      <c r="E271" s="3">
        <v>100</v>
      </c>
      <c r="F271" s="3">
        <v>0</v>
      </c>
      <c r="G271" s="3">
        <v>0</v>
      </c>
      <c r="H271" s="3">
        <v>0</v>
      </c>
      <c r="I271" s="3" t="s">
        <v>289</v>
      </c>
      <c r="J271" s="3" t="s">
        <v>289</v>
      </c>
      <c r="K271" s="3" t="s">
        <v>289</v>
      </c>
      <c r="L271" s="3" t="s">
        <v>289</v>
      </c>
      <c r="M271" s="3">
        <v>100</v>
      </c>
      <c r="N271" s="3">
        <v>0</v>
      </c>
      <c r="O271" s="3">
        <v>0</v>
      </c>
      <c r="P271" s="3">
        <v>0</v>
      </c>
      <c r="Q271" s="2" t="str">
        <v/>
      </c>
      <c r="R271" s="2"/>
      <c r="S271" s="2" t="str">
        <f t="array" ref="S271">IF(A272=A271,(E272-E271)/(B272-B271),"")</f>
        <v/>
      </c>
      <c r="T271" s="2" t="str">
        <f t="array" ref="T271">IF(A272=A271,(M272-M271)/(B272-B271),"")</f>
        <v/>
      </c>
      <c r="U271" s="2" t="str">
        <f t="array" ref="U271">IF(A272=A271,(I272-I271)/(B272-B271),"")</f>
        <v/>
      </c>
      <c r="V271" s="2">
        <f t="shared" si="39"/>
        <v>100</v>
      </c>
      <c r="W271" s="2">
        <f t="shared" si="87"/>
        <v>100</v>
      </c>
      <c r="X271" s="2" t="s">
        <v>289</v>
      </c>
      <c r="Y271" s="2" t="str">
        <f t="shared" si="78"/>
        <v/>
      </c>
      <c r="Z271" s="2" t="str">
        <f t="shared" si="79"/>
        <v/>
      </c>
      <c r="AA271" s="2" t="str">
        <f t="shared" si="80"/>
        <v/>
      </c>
      <c r="AB271" s="2">
        <f t="shared" ref="AB271:AB275" si="88">IF((A272=A271),(T271-U271),)</f>
        <v>0</v>
      </c>
      <c r="AC271" s="2" t="str">
        <f>IF(A271&lt;&gt;A270,LOOKUP(A271:A998,REGIONS!A:A,REGIONS!B:B),"")</f>
        <v/>
      </c>
      <c r="AD271" s="2"/>
    </row>
    <row r="272" spans="1:30" x14ac:dyDescent="0.2">
      <c r="A272" s="3" t="s">
        <v>169</v>
      </c>
      <c r="B272" s="3">
        <v>2015</v>
      </c>
      <c r="C272" s="3">
        <v>2998.4331050000001</v>
      </c>
      <c r="D272" s="3">
        <v>68.229995729999999</v>
      </c>
      <c r="E272" s="3">
        <v>80.813012090000001</v>
      </c>
      <c r="F272" s="3">
        <v>3.905181378</v>
      </c>
      <c r="G272" s="3">
        <v>7.5786445809999998</v>
      </c>
      <c r="H272" s="3">
        <v>7.7031619500000001</v>
      </c>
      <c r="I272" s="3">
        <v>52.093888010000001</v>
      </c>
      <c r="J272" s="3">
        <v>5.3335891499999999</v>
      </c>
      <c r="K272" s="3">
        <v>18.718643360000002</v>
      </c>
      <c r="L272" s="3">
        <v>23.85387948</v>
      </c>
      <c r="M272" s="3">
        <v>94.185527239999999</v>
      </c>
      <c r="N272" s="3">
        <v>3.240070405</v>
      </c>
      <c r="O272" s="3">
        <v>2.3915155440000002</v>
      </c>
      <c r="P272" s="3">
        <v>0.1828868106</v>
      </c>
      <c r="Q272" s="2">
        <v>5</v>
      </c>
      <c r="R272" s="2"/>
      <c r="S272" s="2">
        <f t="array" ref="S272">IF(A273=A272,(E273-E272)/(B273-B272),"")</f>
        <v>0.93652263600000085</v>
      </c>
      <c r="T272" s="2">
        <f t="array" ref="T272">IF(A273=A272,(M273-M272)/(B273-B272),"")</f>
        <v>0.4920876679999992</v>
      </c>
      <c r="U272" s="2">
        <f t="array" ref="U272">IF(A273=A272,(I273-I272)/(B273-B272),"")</f>
        <v>1.7953726259999996</v>
      </c>
      <c r="V272" s="2">
        <f t="shared" si="39"/>
        <v>81</v>
      </c>
      <c r="W272" s="2">
        <f t="shared" si="87"/>
        <v>94</v>
      </c>
      <c r="X272" s="2">
        <f t="shared" ref="X272:X275" si="89">ROUND(I272:I733,0)</f>
        <v>52</v>
      </c>
      <c r="Y272" s="2" t="str">
        <f t="shared" si="78"/>
        <v/>
      </c>
      <c r="Z272" s="2" t="str">
        <f t="shared" si="79"/>
        <v/>
      </c>
      <c r="AA272" s="2" t="str">
        <f t="shared" si="80"/>
        <v/>
      </c>
      <c r="AB272" s="2">
        <f t="shared" si="88"/>
        <v>-1.3032849580000003</v>
      </c>
      <c r="AC272" s="2" t="str">
        <f>IF(A272&lt;&gt;A271,LOOKUP(A272:A998,REGIONS!A:A,REGIONS!B:B),"")</f>
        <v>East Asia &amp; Pacific</v>
      </c>
      <c r="AD272" s="2"/>
    </row>
    <row r="273" spans="1:30" x14ac:dyDescent="0.2">
      <c r="A273" s="3" t="s">
        <v>169</v>
      </c>
      <c r="B273" s="3">
        <v>2020</v>
      </c>
      <c r="C273" s="3">
        <v>3278.2919919999999</v>
      </c>
      <c r="D273" s="3">
        <v>68.656997680000003</v>
      </c>
      <c r="E273" s="3">
        <v>85.495625270000005</v>
      </c>
      <c r="F273" s="3">
        <v>2.1464289299999999</v>
      </c>
      <c r="G273" s="3">
        <v>6.6333667140000001</v>
      </c>
      <c r="H273" s="3">
        <v>5.7245790809999999</v>
      </c>
      <c r="I273" s="3">
        <v>61.070751139999999</v>
      </c>
      <c r="J273" s="3">
        <v>3.0841705720000001</v>
      </c>
      <c r="K273" s="3">
        <v>17.580781160000001</v>
      </c>
      <c r="L273" s="3">
        <v>18.264297129999999</v>
      </c>
      <c r="M273" s="3">
        <v>96.645965579999995</v>
      </c>
      <c r="N273" s="3">
        <v>1.718335079</v>
      </c>
      <c r="O273" s="3">
        <v>1.635699341</v>
      </c>
      <c r="P273" s="3">
        <v>0</v>
      </c>
      <c r="Q273" s="2" t="str">
        <v/>
      </c>
      <c r="R273" s="2"/>
      <c r="S273" s="2" t="str">
        <f t="array" ref="S273">IF(A274=A273,(E274-E273)/(B274-B273),"")</f>
        <v/>
      </c>
      <c r="T273" s="2" t="str">
        <f t="array" ref="T273">IF(A274=A273,(M274-M273)/(B274-B273),"")</f>
        <v/>
      </c>
      <c r="U273" s="2" t="str">
        <f t="array" ref="U273">IF(A274=A273,(I274-I273)/(B274-B273),"")</f>
        <v/>
      </c>
      <c r="V273" s="2">
        <f t="shared" si="39"/>
        <v>85</v>
      </c>
      <c r="W273" s="2">
        <f t="shared" si="87"/>
        <v>97</v>
      </c>
      <c r="X273" s="2">
        <f t="shared" si="89"/>
        <v>61</v>
      </c>
      <c r="Y273" s="2" t="str">
        <f t="shared" si="78"/>
        <v/>
      </c>
      <c r="Z273" s="2" t="str">
        <f t="shared" si="79"/>
        <v/>
      </c>
      <c r="AA273" s="2" t="str">
        <f t="shared" si="80"/>
        <v/>
      </c>
      <c r="AB273" s="2">
        <f t="shared" si="88"/>
        <v>0</v>
      </c>
      <c r="AC273" s="2" t="str">
        <f>IF(A273&lt;&gt;A272,LOOKUP(A273:A998,REGIONS!A:A,REGIONS!B:B),"")</f>
        <v/>
      </c>
      <c r="AD273" s="2"/>
    </row>
    <row r="274" spans="1:30" x14ac:dyDescent="0.2">
      <c r="A274" s="3" t="s">
        <v>170</v>
      </c>
      <c r="B274" s="3">
        <v>2015</v>
      </c>
      <c r="C274" s="3">
        <v>626.9569702</v>
      </c>
      <c r="D274" s="3">
        <v>65.805999760000006</v>
      </c>
      <c r="E274" s="3">
        <v>97.391295369999995</v>
      </c>
      <c r="F274" s="3">
        <v>1.68690191</v>
      </c>
      <c r="G274" s="3">
        <v>0.88144584619999999</v>
      </c>
      <c r="H274" s="3">
        <v>4.035686954E-2</v>
      </c>
      <c r="I274" s="3">
        <v>95.96066218</v>
      </c>
      <c r="J274" s="3">
        <v>1.539303155</v>
      </c>
      <c r="K274" s="3">
        <v>2.3820114100000001</v>
      </c>
      <c r="L274" s="3">
        <v>0.1180232558</v>
      </c>
      <c r="M274" s="3">
        <v>98.134678449999996</v>
      </c>
      <c r="N274" s="3">
        <v>1.763596913</v>
      </c>
      <c r="O274" s="3">
        <v>0.10172463599999999</v>
      </c>
      <c r="P274" s="3">
        <v>0</v>
      </c>
      <c r="Q274" s="2">
        <v>5</v>
      </c>
      <c r="R274" s="2"/>
      <c r="S274" s="2">
        <f t="array" ref="S274">IF(A275=A274,(E275-E274)/(B275-B274),"")</f>
        <v>0.29312423000000082</v>
      </c>
      <c r="T274" s="2">
        <f t="array" ref="T274">IF(A275=A274,(M275-M274)/(B275-B274),"")</f>
        <v>0.21141222800000037</v>
      </c>
      <c r="U274" s="2">
        <f t="array" ref="U274">IF(A275=A274,(I275-I274)/(B275-B274),"")</f>
        <v>0.44024507199999902</v>
      </c>
      <c r="V274" s="2">
        <f t="shared" si="39"/>
        <v>97</v>
      </c>
      <c r="W274" s="2">
        <f t="shared" si="87"/>
        <v>98</v>
      </c>
      <c r="X274" s="2">
        <f t="shared" si="89"/>
        <v>96</v>
      </c>
      <c r="Y274" s="2" t="str">
        <f t="shared" si="78"/>
        <v/>
      </c>
      <c r="Z274" s="2" t="str">
        <f t="shared" si="79"/>
        <v/>
      </c>
      <c r="AA274" s="2" t="str">
        <f t="shared" si="80"/>
        <v/>
      </c>
      <c r="AB274" s="2">
        <f t="shared" si="88"/>
        <v>-0.22883284399999865</v>
      </c>
      <c r="AC274" s="2" t="str">
        <f>IF(A274&lt;&gt;A273,LOOKUP(A274:A998,REGIONS!A:A,REGIONS!B:B),"")</f>
        <v>Europe &amp; Central Asia</v>
      </c>
      <c r="AD274" s="2"/>
    </row>
    <row r="275" spans="1:30" x14ac:dyDescent="0.2">
      <c r="A275" s="3" t="s">
        <v>170</v>
      </c>
      <c r="B275" s="3">
        <v>2020</v>
      </c>
      <c r="C275" s="3">
        <v>628.06201169999997</v>
      </c>
      <c r="D275" s="3">
        <v>67.488006589999998</v>
      </c>
      <c r="E275" s="3">
        <v>98.856916519999999</v>
      </c>
      <c r="F275" s="3">
        <v>0.54547882039999995</v>
      </c>
      <c r="G275" s="3">
        <v>0.59231201099999997</v>
      </c>
      <c r="H275" s="3">
        <v>5.2926508940000002E-3</v>
      </c>
      <c r="I275" s="3">
        <v>98.161887539999995</v>
      </c>
      <c r="J275" s="3">
        <v>0</v>
      </c>
      <c r="K275" s="3">
        <v>1.821833386</v>
      </c>
      <c r="L275" s="3">
        <v>1.6279069770000001E-2</v>
      </c>
      <c r="M275" s="3">
        <v>99.191739589999997</v>
      </c>
      <c r="N275" s="3">
        <v>0.80826041280000005</v>
      </c>
      <c r="O275" s="3">
        <v>0</v>
      </c>
      <c r="P275" s="3">
        <v>0</v>
      </c>
      <c r="Q275" s="2" t="str">
        <v/>
      </c>
      <c r="R275" s="2"/>
      <c r="S275" s="2" t="str">
        <f t="array" ref="S275">IF(A276=A275,(E276-E275)/(B276-B275),"")</f>
        <v/>
      </c>
      <c r="T275" s="2" t="str">
        <f t="array" ref="T275">IF(A276=A275,(M276-M275)/(B276-B275),"")</f>
        <v/>
      </c>
      <c r="U275" s="2" t="str">
        <f t="array" ref="U275">IF(A276=A275,(I276-I275)/(B276-B275),"")</f>
        <v/>
      </c>
      <c r="V275" s="2">
        <f t="shared" si="39"/>
        <v>99</v>
      </c>
      <c r="W275" s="2">
        <f t="shared" si="87"/>
        <v>99</v>
      </c>
      <c r="X275" s="2">
        <f t="shared" si="89"/>
        <v>98</v>
      </c>
      <c r="Y275" s="2" t="str">
        <f t="shared" si="78"/>
        <v/>
      </c>
      <c r="Z275" s="2" t="str">
        <f t="shared" si="79"/>
        <v/>
      </c>
      <c r="AA275" s="2" t="str">
        <f t="shared" si="80"/>
        <v/>
      </c>
      <c r="AB275" s="2">
        <f t="shared" si="88"/>
        <v>0</v>
      </c>
      <c r="AC275" s="2" t="str">
        <f>IF(A275&lt;&gt;A274,LOOKUP(A275:A998,REGIONS!A:A,REGIONS!B:B),"")</f>
        <v/>
      </c>
      <c r="AD275" s="2"/>
    </row>
    <row r="276" spans="1:30" x14ac:dyDescent="0.2">
      <c r="A276" s="3" t="s">
        <v>171</v>
      </c>
      <c r="B276" s="3">
        <v>2015</v>
      </c>
      <c r="C276" s="3">
        <v>4.9660000799999997</v>
      </c>
      <c r="D276" s="3">
        <v>9.0410003660000005</v>
      </c>
      <c r="E276" s="3">
        <v>98.070820560000001</v>
      </c>
      <c r="F276" s="3">
        <v>0</v>
      </c>
      <c r="G276" s="3">
        <v>1.9291794390000001</v>
      </c>
      <c r="H276" s="3">
        <v>0</v>
      </c>
      <c r="I276" s="3" t="s">
        <v>289</v>
      </c>
      <c r="J276" s="3" t="s">
        <v>289</v>
      </c>
      <c r="K276" s="3" t="s">
        <v>289</v>
      </c>
      <c r="L276" s="3" t="s">
        <v>289</v>
      </c>
      <c r="M276" s="3" t="s">
        <v>289</v>
      </c>
      <c r="N276" s="3" t="s">
        <v>289</v>
      </c>
      <c r="O276" s="3" t="s">
        <v>289</v>
      </c>
      <c r="P276" s="3" t="s">
        <v>289</v>
      </c>
      <c r="Q276" s="2">
        <v>5</v>
      </c>
      <c r="R276" s="2"/>
      <c r="S276" s="2">
        <f t="array" ref="S276">IF(A277=A276,(E277-E276)/(B277-B276),"")</f>
        <v>1.3324119999992945E-3</v>
      </c>
      <c r="T276" s="2" t="s">
        <v>289</v>
      </c>
      <c r="U276" s="2" t="s">
        <v>289</v>
      </c>
      <c r="V276" s="2">
        <f t="shared" si="39"/>
        <v>98</v>
      </c>
      <c r="W276" s="2" t="s">
        <v>289</v>
      </c>
      <c r="X276" s="2" t="s">
        <v>289</v>
      </c>
      <c r="Y276" s="2" t="str">
        <f t="shared" si="78"/>
        <v/>
      </c>
      <c r="Z276" s="2" t="str">
        <f t="shared" si="79"/>
        <v/>
      </c>
      <c r="AA276" s="2" t="str">
        <f t="shared" si="80"/>
        <v/>
      </c>
      <c r="AB276" s="2" t="s">
        <v>289</v>
      </c>
      <c r="AC276" s="2" t="str">
        <f>IF(A276&lt;&gt;A275,LOOKUP(A276:A998,REGIONS!A:A,REGIONS!B:B),"")</f>
        <v>Latin America &amp; Caribbean</v>
      </c>
      <c r="AD276" s="2"/>
    </row>
    <row r="277" spans="1:30" x14ac:dyDescent="0.2">
      <c r="A277" s="3" t="s">
        <v>171</v>
      </c>
      <c r="B277" s="3">
        <v>2020</v>
      </c>
      <c r="C277" s="3">
        <v>4.9990000720000003</v>
      </c>
      <c r="D277" s="3">
        <v>9.1149997710000008</v>
      </c>
      <c r="E277" s="3">
        <v>98.077482619999998</v>
      </c>
      <c r="F277" s="3">
        <v>0</v>
      </c>
      <c r="G277" s="3">
        <v>1.922517378</v>
      </c>
      <c r="H277" s="3">
        <v>0</v>
      </c>
      <c r="I277" s="3" t="s">
        <v>289</v>
      </c>
      <c r="J277" s="3" t="s">
        <v>289</v>
      </c>
      <c r="K277" s="3" t="s">
        <v>289</v>
      </c>
      <c r="L277" s="3" t="s">
        <v>289</v>
      </c>
      <c r="M277" s="3" t="s">
        <v>289</v>
      </c>
      <c r="N277" s="3" t="s">
        <v>289</v>
      </c>
      <c r="O277" s="3" t="s">
        <v>289</v>
      </c>
      <c r="P277" s="3" t="s">
        <v>289</v>
      </c>
      <c r="Q277" s="2" t="str">
        <v/>
      </c>
      <c r="R277" s="2"/>
      <c r="S277" s="2" t="str">
        <f t="array" ref="S277">IF(A278=A277,(E278-E277)/(B278-B277),"")</f>
        <v/>
      </c>
      <c r="T277" s="2" t="str">
        <f t="array" ref="T277">IF(A278=A277,(M278-M277)/(B278-B277),"")</f>
        <v/>
      </c>
      <c r="U277" s="2" t="str">
        <f t="array" ref="U277">IF(A278=A277,(I278-I277)/(B278-B277),"")</f>
        <v/>
      </c>
      <c r="V277" s="2">
        <f t="shared" si="39"/>
        <v>98</v>
      </c>
      <c r="W277" s="2" t="s">
        <v>289</v>
      </c>
      <c r="X277" s="2" t="s">
        <v>289</v>
      </c>
      <c r="Y277" s="2" t="str">
        <f t="shared" si="78"/>
        <v/>
      </c>
      <c r="Z277" s="2" t="str">
        <f t="shared" si="79"/>
        <v/>
      </c>
      <c r="AA277" s="2" t="str">
        <f t="shared" si="80"/>
        <v/>
      </c>
      <c r="AB277" s="2">
        <f t="shared" ref="AB277:AB285" si="90">IF((A278=A277),(T277-U277),)</f>
        <v>0</v>
      </c>
      <c r="AC277" s="2" t="str">
        <f>IF(A277&lt;&gt;A276,LOOKUP(A277:A998,REGIONS!A:A,REGIONS!B:B),"")</f>
        <v/>
      </c>
      <c r="AD277" s="2"/>
    </row>
    <row r="278" spans="1:30" x14ac:dyDescent="0.2">
      <c r="A278" s="3" t="s">
        <v>172</v>
      </c>
      <c r="B278" s="3">
        <v>2015</v>
      </c>
      <c r="C278" s="3">
        <v>34663.609380000002</v>
      </c>
      <c r="D278" s="3">
        <v>60.808998109999997</v>
      </c>
      <c r="E278" s="3">
        <v>83.75113288</v>
      </c>
      <c r="F278" s="3">
        <v>5.9371884149999996</v>
      </c>
      <c r="G278" s="3">
        <v>8.5178818580000009</v>
      </c>
      <c r="H278" s="3">
        <v>1.793796851</v>
      </c>
      <c r="I278" s="3">
        <v>64.172528740000004</v>
      </c>
      <c r="J278" s="3">
        <v>12.25581871</v>
      </c>
      <c r="K278" s="3">
        <v>19.029579640000001</v>
      </c>
      <c r="L278" s="3">
        <v>4.5420729140000002</v>
      </c>
      <c r="M278" s="3">
        <v>96.369415020000005</v>
      </c>
      <c r="N278" s="3">
        <v>1.864872571</v>
      </c>
      <c r="O278" s="3">
        <v>1.743161481</v>
      </c>
      <c r="P278" s="3">
        <v>2.255092798E-2</v>
      </c>
      <c r="Q278" s="2">
        <v>5</v>
      </c>
      <c r="R278" s="2"/>
      <c r="S278" s="2">
        <f t="array" ref="S278">IF(A279=A278,(E279-E278)/(B279-B278),"")</f>
        <v>1.3302423599999997</v>
      </c>
      <c r="T278" s="2">
        <f t="array" ref="T278">IF(A279=A278,(M279-M278)/(B279-B278),"")</f>
        <v>0.30546619799999919</v>
      </c>
      <c r="U278" s="2">
        <f t="array" ref="U278">IF(A279=A278,(I279-I278)/(B279-B278),"")</f>
        <v>2.6347200439999994</v>
      </c>
      <c r="V278" s="2">
        <f t="shared" si="39"/>
        <v>84</v>
      </c>
      <c r="W278" s="2">
        <f t="shared" ref="W278:W291" si="91">ROUND($M$2:$M$463,0)</f>
        <v>96</v>
      </c>
      <c r="X278" s="2">
        <f t="shared" ref="X278:X285" si="92">ROUND(I278:I739,0)</f>
        <v>64</v>
      </c>
      <c r="Y278" s="2" t="str">
        <f t="shared" si="78"/>
        <v/>
      </c>
      <c r="Z278" s="2" t="str">
        <f t="shared" si="79"/>
        <v/>
      </c>
      <c r="AA278" s="2" t="str">
        <f t="shared" si="80"/>
        <v/>
      </c>
      <c r="AB278" s="2">
        <f t="shared" si="90"/>
        <v>-2.3292538460000003</v>
      </c>
      <c r="AC278" s="2" t="str">
        <f>IF(A278&lt;&gt;A277,LOOKUP(A278:A998,REGIONS!A:A,REGIONS!B:B),"")</f>
        <v>Middle East &amp; North Africa</v>
      </c>
      <c r="AD278" s="2"/>
    </row>
    <row r="279" spans="1:30" x14ac:dyDescent="0.2">
      <c r="A279" s="3" t="s">
        <v>172</v>
      </c>
      <c r="B279" s="3">
        <v>2020</v>
      </c>
      <c r="C279" s="3">
        <v>36910.558590000001</v>
      </c>
      <c r="D279" s="3">
        <v>63.531997680000003</v>
      </c>
      <c r="E279" s="3">
        <v>90.402344679999999</v>
      </c>
      <c r="F279" s="3">
        <v>5.2635496010000002</v>
      </c>
      <c r="G279" s="3">
        <v>2.8776725000000001</v>
      </c>
      <c r="H279" s="3">
        <v>1.456433219</v>
      </c>
      <c r="I279" s="3">
        <v>77.346128960000001</v>
      </c>
      <c r="J279" s="3">
        <v>12.03707816</v>
      </c>
      <c r="K279" s="3">
        <v>6.6230633729999999</v>
      </c>
      <c r="L279" s="3">
        <v>3.9937295019999999</v>
      </c>
      <c r="M279" s="3">
        <v>97.896746010000001</v>
      </c>
      <c r="N279" s="3">
        <v>1.375477117</v>
      </c>
      <c r="O279" s="3">
        <v>0.72777687589999995</v>
      </c>
      <c r="P279" s="3">
        <v>0</v>
      </c>
      <c r="Q279" s="2" t="str">
        <v/>
      </c>
      <c r="R279" s="2"/>
      <c r="S279" s="2" t="str">
        <f t="array" ref="S279">IF(A280=A279,(E280-E279)/(B280-B279),"")</f>
        <v/>
      </c>
      <c r="T279" s="2" t="str">
        <f t="array" ref="T279">IF(A280=A279,(M280-M279)/(B280-B279),"")</f>
        <v/>
      </c>
      <c r="U279" s="2" t="str">
        <f t="array" ref="U279">IF(A280=A279,(I280-I279)/(B280-B279),"")</f>
        <v/>
      </c>
      <c r="V279" s="2">
        <f t="shared" si="39"/>
        <v>90</v>
      </c>
      <c r="W279" s="2">
        <f t="shared" si="91"/>
        <v>98</v>
      </c>
      <c r="X279" s="2">
        <f t="shared" si="92"/>
        <v>77</v>
      </c>
      <c r="Y279" s="2" t="str">
        <f t="shared" si="78"/>
        <v/>
      </c>
      <c r="Z279" s="2" t="str">
        <f t="shared" si="79"/>
        <v/>
      </c>
      <c r="AA279" s="2" t="str">
        <f t="shared" si="80"/>
        <v/>
      </c>
      <c r="AB279" s="2">
        <f t="shared" si="90"/>
        <v>0</v>
      </c>
      <c r="AC279" s="2" t="str">
        <f>IF(A279&lt;&gt;A278,LOOKUP(A279:A998,REGIONS!A:A,REGIONS!B:B),"")</f>
        <v/>
      </c>
      <c r="AD279" s="2"/>
    </row>
    <row r="280" spans="1:30" x14ac:dyDescent="0.2">
      <c r="A280" s="3" t="s">
        <v>173</v>
      </c>
      <c r="B280" s="3">
        <v>2015</v>
      </c>
      <c r="C280" s="3">
        <v>27042.001950000002</v>
      </c>
      <c r="D280" s="3">
        <v>34.400001529999997</v>
      </c>
      <c r="E280" s="3">
        <v>51.176175209999997</v>
      </c>
      <c r="F280" s="3">
        <v>10.3714084</v>
      </c>
      <c r="G280" s="3">
        <v>26.513493149999999</v>
      </c>
      <c r="H280" s="3">
        <v>11.938923239999999</v>
      </c>
      <c r="I280" s="3">
        <v>35.97137876</v>
      </c>
      <c r="J280" s="3">
        <v>12.36707992</v>
      </c>
      <c r="K280" s="3">
        <v>34.814873949999999</v>
      </c>
      <c r="L280" s="3">
        <v>16.846667360000001</v>
      </c>
      <c r="M280" s="3">
        <v>80.171365829999999</v>
      </c>
      <c r="N280" s="3">
        <v>6.5657095710000002</v>
      </c>
      <c r="O280" s="3">
        <v>10.68295442</v>
      </c>
      <c r="P280" s="3">
        <v>2.5799701810000002</v>
      </c>
      <c r="Q280" s="2">
        <v>5</v>
      </c>
      <c r="R280" s="2"/>
      <c r="S280" s="2">
        <f t="array" ref="S280">IF(A281=A280,(E281-E280)/(B281-B280),"")</f>
        <v>2.4386500840000012</v>
      </c>
      <c r="T280" s="2">
        <f t="array" ref="T280">IF(A281=A280,(M281-M280)/(B281-B280),"")</f>
        <v>1.5627364180000001</v>
      </c>
      <c r="U280" s="2">
        <f t="array" ref="U280">IF(A281=A280,(I281-I280)/(B281-B280),"")</f>
        <v>2.5790615479999999</v>
      </c>
      <c r="V280" s="2">
        <f t="shared" si="39"/>
        <v>51</v>
      </c>
      <c r="W280" s="2">
        <f t="shared" si="91"/>
        <v>80</v>
      </c>
      <c r="X280" s="2">
        <f t="shared" si="92"/>
        <v>36</v>
      </c>
      <c r="Y280" s="2" t="str">
        <f t="shared" si="78"/>
        <v/>
      </c>
      <c r="Z280" s="2" t="str">
        <f t="shared" si="79"/>
        <v/>
      </c>
      <c r="AA280" s="2" t="str">
        <f t="shared" si="80"/>
        <v/>
      </c>
      <c r="AB280" s="2">
        <f t="shared" si="90"/>
        <v>-1.0163251299999998</v>
      </c>
      <c r="AC280" s="2" t="str">
        <f>IF(A280&lt;&gt;A279,LOOKUP(A280:A998,REGIONS!A:A,REGIONS!B:B),"")</f>
        <v>Sub-Saharan Africa</v>
      </c>
      <c r="AD280" s="2"/>
    </row>
    <row r="281" spans="1:30" x14ac:dyDescent="0.2">
      <c r="A281" s="3" t="s">
        <v>173</v>
      </c>
      <c r="B281" s="3">
        <v>2020</v>
      </c>
      <c r="C281" s="3">
        <v>31255.435549999998</v>
      </c>
      <c r="D281" s="3">
        <v>37.073997499999997</v>
      </c>
      <c r="E281" s="3">
        <v>63.369425630000002</v>
      </c>
      <c r="F281" s="3">
        <v>9.9757845070000002</v>
      </c>
      <c r="G281" s="3">
        <v>16.726145110000001</v>
      </c>
      <c r="H281" s="3">
        <v>9.9286447590000009</v>
      </c>
      <c r="I281" s="3">
        <v>48.8666865</v>
      </c>
      <c r="J281" s="3">
        <v>12.64088359</v>
      </c>
      <c r="K281" s="3">
        <v>23.686256400000001</v>
      </c>
      <c r="L281" s="3">
        <v>14.80617352</v>
      </c>
      <c r="M281" s="3">
        <v>87.98504792</v>
      </c>
      <c r="N281" s="3">
        <v>5.4522910270000002</v>
      </c>
      <c r="O281" s="3">
        <v>4.9126846439999996</v>
      </c>
      <c r="P281" s="3">
        <v>1.649976404</v>
      </c>
      <c r="Q281" s="2" t="str">
        <v/>
      </c>
      <c r="R281" s="2"/>
      <c r="S281" s="2" t="str">
        <f t="array" ref="S281">IF(A282=A281,(E282-E281)/(B282-B281),"")</f>
        <v/>
      </c>
      <c r="T281" s="2" t="str">
        <f t="array" ref="T281">IF(A282=A281,(M282-M281)/(B282-B281),"")</f>
        <v/>
      </c>
      <c r="U281" s="2" t="str">
        <f t="array" ref="U281">IF(A282=A281,(I282-I281)/(B282-B281),"")</f>
        <v/>
      </c>
      <c r="V281" s="2">
        <f t="shared" si="39"/>
        <v>63</v>
      </c>
      <c r="W281" s="2">
        <f t="shared" si="91"/>
        <v>88</v>
      </c>
      <c r="X281" s="2">
        <f t="shared" si="92"/>
        <v>49</v>
      </c>
      <c r="Y281" s="2" t="str">
        <f t="shared" si="78"/>
        <v/>
      </c>
      <c r="Z281" s="2" t="str">
        <f t="shared" si="79"/>
        <v/>
      </c>
      <c r="AA281" s="2" t="str">
        <f t="shared" si="80"/>
        <v/>
      </c>
      <c r="AB281" s="2">
        <f t="shared" si="90"/>
        <v>0</v>
      </c>
      <c r="AC281" s="2" t="str">
        <f>IF(A281&lt;&gt;A280,LOOKUP(A281:A998,REGIONS!A:A,REGIONS!B:B),"")</f>
        <v/>
      </c>
      <c r="AD281" s="2"/>
    </row>
    <row r="282" spans="1:30" x14ac:dyDescent="0.2">
      <c r="A282" s="3" t="s">
        <v>174</v>
      </c>
      <c r="B282" s="3">
        <v>2015</v>
      </c>
      <c r="C282" s="3">
        <v>52680.722659999999</v>
      </c>
      <c r="D282" s="3">
        <v>29.857999800000002</v>
      </c>
      <c r="E282" s="3">
        <v>73.587470499999995</v>
      </c>
      <c r="F282" s="3">
        <v>6.8355322689999998</v>
      </c>
      <c r="G282" s="3">
        <v>8.269037119</v>
      </c>
      <c r="H282" s="3">
        <v>11.30796011</v>
      </c>
      <c r="I282" s="3">
        <v>67.249613539999999</v>
      </c>
      <c r="J282" s="3">
        <v>8.0422803540000007</v>
      </c>
      <c r="K282" s="3">
        <v>10.1459869</v>
      </c>
      <c r="L282" s="3">
        <v>14.562119210000001</v>
      </c>
      <c r="M282" s="3">
        <v>88.476276290000001</v>
      </c>
      <c r="N282" s="3">
        <v>4.0006563789999996</v>
      </c>
      <c r="O282" s="3">
        <v>3.859732696</v>
      </c>
      <c r="P282" s="3">
        <v>3.6633346320000002</v>
      </c>
      <c r="Q282" s="2">
        <v>5</v>
      </c>
      <c r="R282" s="2"/>
      <c r="S282" s="2">
        <f t="array" ref="S282">IF(A283=A282,(E283-E282)/(B283-B282),"")</f>
        <v>2.0261442820000015</v>
      </c>
      <c r="T282" s="2">
        <f t="array" ref="T282">IF(A283=A282,(M283-M282)/(B283-B282),"")</f>
        <v>1.3903219540000009</v>
      </c>
      <c r="U282" s="2">
        <f t="array" ref="U282">IF(A283=A282,(I283-I282)/(B283-B282),"")</f>
        <v>2.2345902300000007</v>
      </c>
      <c r="V282" s="2">
        <f t="shared" si="39"/>
        <v>74</v>
      </c>
      <c r="W282" s="2">
        <f t="shared" si="91"/>
        <v>88</v>
      </c>
      <c r="X282" s="2">
        <f t="shared" si="92"/>
        <v>67</v>
      </c>
      <c r="Y282" s="2" t="str">
        <f t="shared" si="78"/>
        <v/>
      </c>
      <c r="Z282" s="2" t="str">
        <f t="shared" si="79"/>
        <v/>
      </c>
      <c r="AA282" s="2" t="str">
        <f t="shared" si="80"/>
        <v/>
      </c>
      <c r="AB282" s="2">
        <f t="shared" si="90"/>
        <v>-0.84426827599999976</v>
      </c>
      <c r="AC282" s="2" t="str">
        <f>IF(A282&lt;&gt;A281,LOOKUP(A282:A998,REGIONS!A:A,REGIONS!B:B),"")</f>
        <v>East Asia &amp; Pacific</v>
      </c>
      <c r="AD282" s="2"/>
    </row>
    <row r="283" spans="1:30" x14ac:dyDescent="0.2">
      <c r="A283" s="3" t="s">
        <v>174</v>
      </c>
      <c r="B283" s="3">
        <v>2020</v>
      </c>
      <c r="C283" s="3">
        <v>54409.792970000002</v>
      </c>
      <c r="D283" s="3">
        <v>31.14100075</v>
      </c>
      <c r="E283" s="3">
        <v>83.718191910000002</v>
      </c>
      <c r="F283" s="3">
        <v>1.595436949</v>
      </c>
      <c r="G283" s="3">
        <v>5.1094247800000003</v>
      </c>
      <c r="H283" s="3">
        <v>9.5769463619999993</v>
      </c>
      <c r="I283" s="3">
        <v>78.422564690000002</v>
      </c>
      <c r="J283" s="3">
        <v>2.3169621419999999</v>
      </c>
      <c r="K283" s="3">
        <v>6.5923936940000001</v>
      </c>
      <c r="L283" s="3">
        <v>12.66807947</v>
      </c>
      <c r="M283" s="3">
        <v>95.427886060000006</v>
      </c>
      <c r="N283" s="3">
        <v>0</v>
      </c>
      <c r="O283" s="3">
        <v>1.8302830059999999</v>
      </c>
      <c r="P283" s="3">
        <v>2.741830931</v>
      </c>
      <c r="Q283" s="2" t="str">
        <v/>
      </c>
      <c r="R283" s="2"/>
      <c r="S283" s="2" t="str">
        <f t="array" ref="S283">IF(A284=A283,(E284-E283)/(B284-B283),"")</f>
        <v/>
      </c>
      <c r="T283" s="2" t="str">
        <f t="array" ref="T283">IF(A284=A283,(M284-M283)/(B284-B283),"")</f>
        <v/>
      </c>
      <c r="U283" s="2" t="str">
        <f t="array" ref="U283">IF(A284=A283,(I284-I283)/(B284-B283),"")</f>
        <v/>
      </c>
      <c r="V283" s="2">
        <f t="shared" si="39"/>
        <v>84</v>
      </c>
      <c r="W283" s="2">
        <f t="shared" si="91"/>
        <v>95</v>
      </c>
      <c r="X283" s="2">
        <f t="shared" si="92"/>
        <v>78</v>
      </c>
      <c r="Y283" s="2" t="str">
        <f t="shared" si="78"/>
        <v/>
      </c>
      <c r="Z283" s="2" t="str">
        <f t="shared" si="79"/>
        <v/>
      </c>
      <c r="AA283" s="2" t="str">
        <f t="shared" si="80"/>
        <v/>
      </c>
      <c r="AB283" s="2">
        <f t="shared" si="90"/>
        <v>0</v>
      </c>
      <c r="AC283" s="2" t="str">
        <f>IF(A283&lt;&gt;A282,LOOKUP(A283:A998,REGIONS!A:A,REGIONS!B:B),"")</f>
        <v/>
      </c>
      <c r="AD283" s="2"/>
    </row>
    <row r="284" spans="1:30" x14ac:dyDescent="0.2">
      <c r="A284" s="3" t="s">
        <v>175</v>
      </c>
      <c r="B284" s="3">
        <v>2015</v>
      </c>
      <c r="C284" s="3">
        <v>2314.9008789999998</v>
      </c>
      <c r="D284" s="3">
        <v>46.90000534</v>
      </c>
      <c r="E284" s="3">
        <v>82.524135150000006</v>
      </c>
      <c r="F284" s="3">
        <v>7.2754761539999997</v>
      </c>
      <c r="G284" s="3">
        <v>4.4164614110000002</v>
      </c>
      <c r="H284" s="3">
        <v>5.7839272810000004</v>
      </c>
      <c r="I284" s="3">
        <v>70.141031380000001</v>
      </c>
      <c r="J284" s="3">
        <v>11.72007222</v>
      </c>
      <c r="K284" s="3">
        <v>7.6143896370000004</v>
      </c>
      <c r="L284" s="3">
        <v>10.52450676</v>
      </c>
      <c r="M284" s="3">
        <v>96.544235619999995</v>
      </c>
      <c r="N284" s="3">
        <v>2.2433222979999998</v>
      </c>
      <c r="O284" s="3">
        <v>0.79577988889999995</v>
      </c>
      <c r="P284" s="3">
        <v>0.41666219110000002</v>
      </c>
      <c r="Q284" s="2">
        <v>5</v>
      </c>
      <c r="R284" s="2"/>
      <c r="S284" s="2">
        <f t="array" ref="S284">IF(A285=A284,(E285-E284)/(B285-B284),"")</f>
        <v>0.34918022599999859</v>
      </c>
      <c r="T284" s="2">
        <f t="array" ref="T284">IF(A285=A284,(M285-M284)/(B285-B284),"")</f>
        <v>-5.5454053999997657E-2</v>
      </c>
      <c r="U284" s="2">
        <f t="array" ref="U284">IF(A285=A284,(I285-I284)/(B285-B284),"")</f>
        <v>0.22302721000000075</v>
      </c>
      <c r="V284" s="2">
        <f t="shared" si="39"/>
        <v>83</v>
      </c>
      <c r="W284" s="2">
        <f t="shared" si="91"/>
        <v>97</v>
      </c>
      <c r="X284" s="2">
        <f t="shared" si="92"/>
        <v>70</v>
      </c>
      <c r="Y284" s="2" t="str">
        <f t="shared" si="78"/>
        <v/>
      </c>
      <c r="Z284" s="2" t="str">
        <f t="shared" si="79"/>
        <v/>
      </c>
      <c r="AA284" s="2" t="str">
        <f t="shared" si="80"/>
        <v/>
      </c>
      <c r="AB284" s="2">
        <f t="shared" si="90"/>
        <v>-0.2784812639999984</v>
      </c>
      <c r="AC284" s="2" t="str">
        <f>IF(A284&lt;&gt;A283,LOOKUP(A284:A998,REGIONS!A:A,REGIONS!B:B),"")</f>
        <v>Sub-Saharan Africa</v>
      </c>
      <c r="AD284" s="2"/>
    </row>
    <row r="285" spans="1:30" x14ac:dyDescent="0.2">
      <c r="A285" s="3" t="s">
        <v>175</v>
      </c>
      <c r="B285" s="3">
        <v>2020</v>
      </c>
      <c r="C285" s="3">
        <v>2540.9160160000001</v>
      </c>
      <c r="D285" s="3">
        <v>52.033000950000002</v>
      </c>
      <c r="E285" s="3">
        <v>84.270036279999999</v>
      </c>
      <c r="F285" s="3">
        <v>7.0876275099999999</v>
      </c>
      <c r="G285" s="3">
        <v>3.740143722</v>
      </c>
      <c r="H285" s="3">
        <v>4.9021924849999996</v>
      </c>
      <c r="I285" s="3">
        <v>71.256167430000005</v>
      </c>
      <c r="J285" s="3">
        <v>11.97218925</v>
      </c>
      <c r="K285" s="3">
        <v>7.0818037589999996</v>
      </c>
      <c r="L285" s="3">
        <v>9.6898395629999996</v>
      </c>
      <c r="M285" s="3">
        <v>96.266965350000007</v>
      </c>
      <c r="N285" s="3">
        <v>2.5847589649999998</v>
      </c>
      <c r="O285" s="3">
        <v>0.65961026379999999</v>
      </c>
      <c r="P285" s="3">
        <v>0.4886654211</v>
      </c>
      <c r="Q285" s="2" t="str">
        <v/>
      </c>
      <c r="R285" s="2"/>
      <c r="S285" s="2" t="str">
        <f t="array" ref="S285">IF(A286=A285,(E286-E285)/(B286-B285),"")</f>
        <v/>
      </c>
      <c r="T285" s="2" t="str">
        <f t="array" ref="T285">IF(A286=A285,(M286-M285)/(B286-B285),"")</f>
        <v/>
      </c>
      <c r="U285" s="2" t="str">
        <f t="array" ref="U285">IF(A286=A285,(I286-I285)/(B286-B285),"")</f>
        <v/>
      </c>
      <c r="V285" s="2">
        <f t="shared" si="39"/>
        <v>84</v>
      </c>
      <c r="W285" s="2">
        <f t="shared" si="91"/>
        <v>96</v>
      </c>
      <c r="X285" s="2">
        <f t="shared" si="92"/>
        <v>71</v>
      </c>
      <c r="Y285" s="2" t="str">
        <f t="shared" si="78"/>
        <v/>
      </c>
      <c r="Z285" s="2" t="str">
        <f t="shared" si="79"/>
        <v/>
      </c>
      <c r="AA285" s="2" t="str">
        <f t="shared" si="80"/>
        <v/>
      </c>
      <c r="AB285" s="2">
        <f t="shared" si="90"/>
        <v>0</v>
      </c>
      <c r="AC285" s="2" t="str">
        <f>IF(A285&lt;&gt;A284,LOOKUP(A285:A998,REGIONS!A:A,REGIONS!B:B),"")</f>
        <v/>
      </c>
      <c r="AD285" s="2"/>
    </row>
    <row r="286" spans="1:30" x14ac:dyDescent="0.2">
      <c r="A286" s="3" t="s">
        <v>176</v>
      </c>
      <c r="B286" s="3">
        <v>2015</v>
      </c>
      <c r="C286" s="3">
        <v>10.373999599999999</v>
      </c>
      <c r="D286" s="3">
        <v>100</v>
      </c>
      <c r="E286" s="3">
        <v>100</v>
      </c>
      <c r="F286" s="3">
        <v>0</v>
      </c>
      <c r="G286" s="3">
        <v>0</v>
      </c>
      <c r="H286" s="3">
        <v>0</v>
      </c>
      <c r="I286" s="3" t="s">
        <v>289</v>
      </c>
      <c r="J286" s="3" t="s">
        <v>289</v>
      </c>
      <c r="K286" s="3" t="s">
        <v>289</v>
      </c>
      <c r="L286" s="3" t="s">
        <v>289</v>
      </c>
      <c r="M286" s="3">
        <v>100</v>
      </c>
      <c r="N286" s="3">
        <v>0</v>
      </c>
      <c r="O286" s="3">
        <v>0</v>
      </c>
      <c r="P286" s="3">
        <v>0</v>
      </c>
      <c r="Q286" s="2">
        <v>5</v>
      </c>
      <c r="R286" s="2"/>
      <c r="S286" s="2">
        <f t="array" ref="S286">IF(A287=A286,(E287-E286)/(B287-B286),"")</f>
        <v>0</v>
      </c>
      <c r="T286" s="2">
        <f t="array" ref="T286">IF(A287=A286,(M287-M286)/(B287-B286),"")</f>
        <v>0</v>
      </c>
      <c r="U286" s="2" t="s">
        <v>289</v>
      </c>
      <c r="V286" s="2">
        <f t="shared" si="39"/>
        <v>100</v>
      </c>
      <c r="W286" s="2">
        <f t="shared" si="91"/>
        <v>100</v>
      </c>
      <c r="X286" s="2" t="s">
        <v>289</v>
      </c>
      <c r="Y286" s="2" t="str">
        <f t="shared" si="78"/>
        <v>Full access</v>
      </c>
      <c r="Z286" s="2" t="str">
        <f t="shared" si="79"/>
        <v>Full access</v>
      </c>
      <c r="AA286" s="2" t="str">
        <f t="shared" si="80"/>
        <v/>
      </c>
      <c r="AB286" s="2" t="s">
        <v>289</v>
      </c>
      <c r="AC286" s="2" t="str">
        <f>IF(A286&lt;&gt;A285,LOOKUP(A286:A998,REGIONS!A:A,REGIONS!B:B),"")</f>
        <v>East Asia &amp; Pacific</v>
      </c>
      <c r="AD286" s="2"/>
    </row>
    <row r="287" spans="1:30" x14ac:dyDescent="0.2">
      <c r="A287" s="3" t="s">
        <v>176</v>
      </c>
      <c r="B287" s="3">
        <v>2020</v>
      </c>
      <c r="C287" s="3">
        <v>10.833999629999999</v>
      </c>
      <c r="D287" s="3">
        <v>100</v>
      </c>
      <c r="E287" s="3">
        <v>100</v>
      </c>
      <c r="F287" s="3">
        <v>0</v>
      </c>
      <c r="G287" s="3">
        <v>0</v>
      </c>
      <c r="H287" s="3">
        <v>0</v>
      </c>
      <c r="I287" s="3" t="s">
        <v>289</v>
      </c>
      <c r="J287" s="3" t="s">
        <v>289</v>
      </c>
      <c r="K287" s="3" t="s">
        <v>289</v>
      </c>
      <c r="L287" s="3" t="s">
        <v>289</v>
      </c>
      <c r="M287" s="3">
        <v>100</v>
      </c>
      <c r="N287" s="3">
        <v>0</v>
      </c>
      <c r="O287" s="3">
        <v>0</v>
      </c>
      <c r="P287" s="3">
        <v>0</v>
      </c>
      <c r="Q287" s="2" t="str">
        <v/>
      </c>
      <c r="R287" s="2"/>
      <c r="S287" s="2" t="str">
        <f t="array" ref="S287">IF(A288=A287,(E288-E287)/(B288-B287),"")</f>
        <v/>
      </c>
      <c r="T287" s="2" t="str">
        <f t="array" ref="T287">IF(A288=A287,(M288-M287)/(B288-B287),"")</f>
        <v/>
      </c>
      <c r="U287" s="2" t="str">
        <f t="array" ref="U287">IF(A288=A287,(I288-I287)/(B288-B287),"")</f>
        <v/>
      </c>
      <c r="V287" s="2">
        <f t="shared" si="39"/>
        <v>100</v>
      </c>
      <c r="W287" s="2">
        <f t="shared" si="91"/>
        <v>100</v>
      </c>
      <c r="X287" s="2" t="s">
        <v>289</v>
      </c>
      <c r="Y287" s="2" t="str">
        <f t="shared" si="78"/>
        <v/>
      </c>
      <c r="Z287" s="2" t="str">
        <f t="shared" si="79"/>
        <v/>
      </c>
      <c r="AA287" s="2" t="str">
        <f t="shared" si="80"/>
        <v/>
      </c>
      <c r="AB287" s="2">
        <f t="shared" ref="AB287:AB291" si="93">IF((A288=A287),(T287-U287),)</f>
        <v>0</v>
      </c>
      <c r="AC287" s="2" t="str">
        <f>IF(A287&lt;&gt;A286,LOOKUP(A287:A998,REGIONS!A:A,REGIONS!B:B),"")</f>
        <v/>
      </c>
      <c r="AD287" s="2"/>
    </row>
    <row r="288" spans="1:30" x14ac:dyDescent="0.2">
      <c r="A288" s="3" t="s">
        <v>177</v>
      </c>
      <c r="B288" s="3">
        <v>2015</v>
      </c>
      <c r="C288" s="3">
        <v>27015.033200000002</v>
      </c>
      <c r="D288" s="3">
        <v>18.556999210000001</v>
      </c>
      <c r="E288" s="3">
        <v>87.808467590000006</v>
      </c>
      <c r="F288" s="3">
        <v>3.1679044589999998</v>
      </c>
      <c r="G288" s="3">
        <v>7.2642085280000002</v>
      </c>
      <c r="H288" s="3">
        <v>1.759419423</v>
      </c>
      <c r="I288" s="3">
        <v>87.241979639999997</v>
      </c>
      <c r="J288" s="3">
        <v>3.3102712580000002</v>
      </c>
      <c r="K288" s="3">
        <v>7.5313174839999997</v>
      </c>
      <c r="L288" s="3">
        <v>1.9164316180000001</v>
      </c>
      <c r="M288" s="3">
        <v>90.294671100000002</v>
      </c>
      <c r="N288" s="3">
        <v>2.5430847519999999</v>
      </c>
      <c r="O288" s="3">
        <v>6.091920182</v>
      </c>
      <c r="P288" s="3">
        <v>1.07032397</v>
      </c>
      <c r="Q288" s="2">
        <v>5</v>
      </c>
      <c r="R288" s="2"/>
      <c r="S288" s="2">
        <f t="array" ref="S288">IF(A289=A288,(E289-E288)/(B289-B288),"")</f>
        <v>0.45321483999999829</v>
      </c>
      <c r="T288" s="2">
        <f t="array" ref="T288">IF(A289=A288,(M289-M288)/(B289-B288),"")</f>
        <v>-0.14340758799999948</v>
      </c>
      <c r="U288" s="2">
        <f t="array" ref="U288">IF(A289=A288,(I289-I288)/(B289-B288),"")</f>
        <v>0.59225840200000168</v>
      </c>
      <c r="V288" s="2">
        <f t="shared" si="39"/>
        <v>88</v>
      </c>
      <c r="W288" s="2">
        <f t="shared" si="91"/>
        <v>90</v>
      </c>
      <c r="X288" s="2">
        <f t="shared" ref="X288:X291" si="94">ROUND(I288:I749,0)</f>
        <v>87</v>
      </c>
      <c r="Y288" s="2" t="str">
        <f t="shared" si="78"/>
        <v/>
      </c>
      <c r="Z288" s="2" t="str">
        <f t="shared" si="79"/>
        <v/>
      </c>
      <c r="AA288" s="2" t="str">
        <f t="shared" si="80"/>
        <v/>
      </c>
      <c r="AB288" s="2">
        <f t="shared" si="93"/>
        <v>-0.7356659900000011</v>
      </c>
      <c r="AC288" s="2" t="str">
        <f>IF(A288&lt;&gt;A287,LOOKUP(A288:A998,REGIONS!A:A,REGIONS!B:B),"")</f>
        <v>South Asia</v>
      </c>
      <c r="AD288" s="2"/>
    </row>
    <row r="289" spans="1:30" x14ac:dyDescent="0.2">
      <c r="A289" s="3" t="s">
        <v>177</v>
      </c>
      <c r="B289" s="3">
        <v>2020</v>
      </c>
      <c r="C289" s="3">
        <v>29136.808590000001</v>
      </c>
      <c r="D289" s="3">
        <v>20.57600021</v>
      </c>
      <c r="E289" s="3">
        <v>90.074541789999998</v>
      </c>
      <c r="F289" s="3">
        <v>3.979825725</v>
      </c>
      <c r="G289" s="3">
        <v>4.699081176</v>
      </c>
      <c r="H289" s="3">
        <v>1.246551314</v>
      </c>
      <c r="I289" s="3">
        <v>90.203271650000005</v>
      </c>
      <c r="J289" s="3">
        <v>4.2073482459999996</v>
      </c>
      <c r="K289" s="3">
        <v>4.2690239510000003</v>
      </c>
      <c r="L289" s="3">
        <v>1.320356149</v>
      </c>
      <c r="M289" s="3">
        <v>89.577633160000005</v>
      </c>
      <c r="N289" s="3">
        <v>3.1015814110000002</v>
      </c>
      <c r="O289" s="3">
        <v>6.359123168</v>
      </c>
      <c r="P289" s="3">
        <v>0.96166225849999998</v>
      </c>
      <c r="Q289" s="2" t="str">
        <v/>
      </c>
      <c r="R289" s="2"/>
      <c r="S289" s="2" t="str">
        <f t="array" ref="S289">IF(A290=A289,(E290-E289)/(B290-B289),"")</f>
        <v/>
      </c>
      <c r="T289" s="2" t="str">
        <f t="array" ref="T289">IF(A290=A289,(M290-M289)/(B290-B289),"")</f>
        <v/>
      </c>
      <c r="U289" s="2" t="str">
        <f t="array" ref="U289">IF(A290=A289,(I290-I289)/(B290-B289),"")</f>
        <v/>
      </c>
      <c r="V289" s="2">
        <f t="shared" si="39"/>
        <v>90</v>
      </c>
      <c r="W289" s="2">
        <f t="shared" si="91"/>
        <v>90</v>
      </c>
      <c r="X289" s="2">
        <f t="shared" si="94"/>
        <v>90</v>
      </c>
      <c r="Y289" s="2" t="str">
        <f t="shared" si="78"/>
        <v/>
      </c>
      <c r="Z289" s="2" t="str">
        <f t="shared" si="79"/>
        <v/>
      </c>
      <c r="AA289" s="2" t="str">
        <f t="shared" si="80"/>
        <v/>
      </c>
      <c r="AB289" s="2">
        <f t="shared" si="93"/>
        <v>0</v>
      </c>
      <c r="AC289" s="2" t="str">
        <f>IF(A289&lt;&gt;A288,LOOKUP(A289:A998,REGIONS!A:A,REGIONS!B:B),"")</f>
        <v/>
      </c>
      <c r="AD289" s="2"/>
    </row>
    <row r="290" spans="1:30" x14ac:dyDescent="0.2">
      <c r="A290" s="3" t="s">
        <v>178</v>
      </c>
      <c r="B290" s="3">
        <v>2015</v>
      </c>
      <c r="C290" s="3">
        <v>16938.492190000001</v>
      </c>
      <c r="D290" s="3">
        <v>90.172996519999998</v>
      </c>
      <c r="E290" s="3">
        <v>99.999998559999995</v>
      </c>
      <c r="F290" s="3">
        <v>0</v>
      </c>
      <c r="G290" s="3">
        <v>1.441336238E-6</v>
      </c>
      <c r="H290" s="3">
        <v>0</v>
      </c>
      <c r="I290" s="3">
        <v>100</v>
      </c>
      <c r="J290" s="3">
        <v>0</v>
      </c>
      <c r="K290" s="3">
        <v>0</v>
      </c>
      <c r="L290" s="3">
        <v>0</v>
      </c>
      <c r="M290" s="3">
        <v>100</v>
      </c>
      <c r="N290" s="3">
        <v>0</v>
      </c>
      <c r="O290" s="3">
        <v>0</v>
      </c>
      <c r="P290" s="3">
        <v>0</v>
      </c>
      <c r="Q290" s="2">
        <v>5</v>
      </c>
      <c r="R290" s="2"/>
      <c r="S290" s="2">
        <f t="array" ref="S290">IF(A291=A290,(E291-E290)/(B291-B290),"")</f>
        <v>1.4600000213249588E-7</v>
      </c>
      <c r="T290" s="2">
        <f t="array" ref="T290">IF(A291=A290,(M291-M290)/(B291-B290),"")</f>
        <v>0</v>
      </c>
      <c r="U290" s="2">
        <f t="array" ref="U290">IF(A291=A290,(I291-I290)/(B291-B290),"")</f>
        <v>0</v>
      </c>
      <c r="V290" s="2">
        <f t="shared" si="39"/>
        <v>100</v>
      </c>
      <c r="W290" s="2">
        <f t="shared" si="91"/>
        <v>100</v>
      </c>
      <c r="X290" s="2">
        <f t="shared" si="94"/>
        <v>100</v>
      </c>
      <c r="Y290" s="2" t="str">
        <f t="shared" si="78"/>
        <v>Full access</v>
      </c>
      <c r="Z290" s="2" t="str">
        <f t="shared" si="79"/>
        <v>Full access</v>
      </c>
      <c r="AA290" s="2" t="str">
        <f t="shared" si="80"/>
        <v>Full access</v>
      </c>
      <c r="AB290" s="2">
        <f t="shared" si="93"/>
        <v>0</v>
      </c>
      <c r="AC290" s="2" t="str">
        <f>IF(A290&lt;&gt;A289,LOOKUP(A290:A998,REGIONS!A:A,REGIONS!B:B),"")</f>
        <v>Europe &amp; Central Asia</v>
      </c>
      <c r="AD290" s="2"/>
    </row>
    <row r="291" spans="1:30" x14ac:dyDescent="0.2">
      <c r="A291" s="3" t="s">
        <v>178</v>
      </c>
      <c r="B291" s="3">
        <v>2020</v>
      </c>
      <c r="C291" s="3">
        <v>17134.873049999998</v>
      </c>
      <c r="D291" s="3">
        <v>92.236000059999995</v>
      </c>
      <c r="E291" s="3">
        <v>99.999999290000005</v>
      </c>
      <c r="F291" s="3">
        <v>0</v>
      </c>
      <c r="G291" s="3">
        <v>7.1240862099999999E-7</v>
      </c>
      <c r="H291" s="3">
        <v>0</v>
      </c>
      <c r="I291" s="3">
        <v>100</v>
      </c>
      <c r="J291" s="3">
        <v>0</v>
      </c>
      <c r="K291" s="3">
        <v>0</v>
      </c>
      <c r="L291" s="3">
        <v>0</v>
      </c>
      <c r="M291" s="3">
        <v>100</v>
      </c>
      <c r="N291" s="3">
        <v>0</v>
      </c>
      <c r="O291" s="3">
        <v>0</v>
      </c>
      <c r="P291" s="3">
        <v>0</v>
      </c>
      <c r="Q291" s="2" t="str">
        <v/>
      </c>
      <c r="R291" s="2"/>
      <c r="S291" s="2" t="str">
        <f t="array" ref="S291">IF(A292=A291,(E292-E291)/(B292-B291),"")</f>
        <v/>
      </c>
      <c r="T291" s="2" t="str">
        <f t="array" ref="T291">IF(A292=A291,(M292-M291)/(B292-B291),"")</f>
        <v/>
      </c>
      <c r="U291" s="2" t="str">
        <f t="array" ref="U291">IF(A292=A291,(I292-I291)/(B292-B291),"")</f>
        <v/>
      </c>
      <c r="V291" s="2">
        <f t="shared" si="39"/>
        <v>100</v>
      </c>
      <c r="W291" s="2">
        <f t="shared" si="91"/>
        <v>100</v>
      </c>
      <c r="X291" s="2">
        <f t="shared" si="94"/>
        <v>100</v>
      </c>
      <c r="Y291" s="2" t="str">
        <f t="shared" si="78"/>
        <v/>
      </c>
      <c r="Z291" s="2" t="str">
        <f t="shared" si="79"/>
        <v/>
      </c>
      <c r="AA291" s="2" t="str">
        <f t="shared" si="80"/>
        <v/>
      </c>
      <c r="AB291" s="2">
        <f t="shared" si="93"/>
        <v>0</v>
      </c>
      <c r="AC291" s="2" t="str">
        <f>IF(A291&lt;&gt;A290,LOOKUP(A291:A998,REGIONS!A:A,REGIONS!B:B),"")</f>
        <v/>
      </c>
      <c r="AD291" s="2"/>
    </row>
    <row r="292" spans="1:30" x14ac:dyDescent="0.2">
      <c r="A292" s="3" t="s">
        <v>179</v>
      </c>
      <c r="B292" s="3">
        <v>2015</v>
      </c>
      <c r="C292" s="3">
        <v>271.06201170000003</v>
      </c>
      <c r="D292" s="3">
        <v>69.379005430000007</v>
      </c>
      <c r="E292" s="3">
        <v>98.138558489999994</v>
      </c>
      <c r="F292" s="3">
        <v>0</v>
      </c>
      <c r="G292" s="3">
        <v>1.861441508</v>
      </c>
      <c r="H292" s="3">
        <v>0</v>
      </c>
      <c r="I292" s="3" t="s">
        <v>289</v>
      </c>
      <c r="J292" s="3" t="s">
        <v>289</v>
      </c>
      <c r="K292" s="3" t="s">
        <v>289</v>
      </c>
      <c r="L292" s="3" t="s">
        <v>289</v>
      </c>
      <c r="M292" s="3" t="s">
        <v>289</v>
      </c>
      <c r="N292" s="3" t="s">
        <v>289</v>
      </c>
      <c r="O292" s="3" t="s">
        <v>289</v>
      </c>
      <c r="P292" s="3" t="s">
        <v>289</v>
      </c>
      <c r="Q292" s="2">
        <v>5</v>
      </c>
      <c r="R292" s="2"/>
      <c r="S292" s="2">
        <f t="array" ref="S292">IF(A293=A292,(E293-E292)/(B293-B292),"")</f>
        <v>0.23335241600000245</v>
      </c>
      <c r="T292" s="2" t="s">
        <v>289</v>
      </c>
      <c r="U292" s="2" t="s">
        <v>289</v>
      </c>
      <c r="V292" s="2">
        <f t="shared" si="39"/>
        <v>98</v>
      </c>
      <c r="W292" s="2" t="s">
        <v>289</v>
      </c>
      <c r="X292" s="2" t="s">
        <v>289</v>
      </c>
      <c r="Y292" s="2" t="str">
        <f t="shared" si="78"/>
        <v/>
      </c>
      <c r="Z292" s="2" t="str">
        <f t="shared" si="79"/>
        <v/>
      </c>
      <c r="AA292" s="2" t="str">
        <f t="shared" si="80"/>
        <v/>
      </c>
      <c r="AB292" s="2" t="s">
        <v>289</v>
      </c>
      <c r="AC292" s="2" t="str">
        <f>IF(A292&lt;&gt;A291,LOOKUP(A292:A998,REGIONS!A:A,REGIONS!B:B),"")</f>
        <v>East Asia &amp; Pacific</v>
      </c>
      <c r="AD292" s="2"/>
    </row>
    <row r="293" spans="1:30" x14ac:dyDescent="0.2">
      <c r="A293" s="3" t="s">
        <v>179</v>
      </c>
      <c r="B293" s="3">
        <v>2020</v>
      </c>
      <c r="C293" s="3">
        <v>285.4909973</v>
      </c>
      <c r="D293" s="3">
        <v>71.517997739999998</v>
      </c>
      <c r="E293" s="3">
        <v>99.305320570000006</v>
      </c>
      <c r="F293" s="3">
        <v>0</v>
      </c>
      <c r="G293" s="3">
        <v>0.69467942780000003</v>
      </c>
      <c r="H293" s="3">
        <v>0</v>
      </c>
      <c r="I293" s="3" t="s">
        <v>289</v>
      </c>
      <c r="J293" s="3" t="s">
        <v>289</v>
      </c>
      <c r="K293" s="3" t="s">
        <v>289</v>
      </c>
      <c r="L293" s="3" t="s">
        <v>289</v>
      </c>
      <c r="M293" s="3" t="s">
        <v>289</v>
      </c>
      <c r="N293" s="3" t="s">
        <v>289</v>
      </c>
      <c r="O293" s="3" t="s">
        <v>289</v>
      </c>
      <c r="P293" s="3" t="s">
        <v>289</v>
      </c>
      <c r="Q293" s="2" t="str">
        <v/>
      </c>
      <c r="R293" s="2"/>
      <c r="S293" s="2" t="str">
        <f t="array" ref="S293">IF(A294=A293,(E294-E293)/(B294-B293),"")</f>
        <v/>
      </c>
      <c r="T293" s="2" t="str">
        <f t="array" ref="T293">IF(A294=A293,(M294-M293)/(B294-B293),"")</f>
        <v/>
      </c>
      <c r="U293" s="2" t="str">
        <f t="array" ref="U293">IF(A294=A293,(I294-I293)/(B294-B293),"")</f>
        <v/>
      </c>
      <c r="V293" s="2">
        <f t="shared" si="39"/>
        <v>99</v>
      </c>
      <c r="W293" s="2" t="s">
        <v>289</v>
      </c>
      <c r="X293" s="2" t="s">
        <v>289</v>
      </c>
      <c r="Y293" s="2" t="str">
        <f t="shared" si="78"/>
        <v/>
      </c>
      <c r="Z293" s="2" t="str">
        <f t="shared" si="79"/>
        <v/>
      </c>
      <c r="AA293" s="2" t="str">
        <f t="shared" si="80"/>
        <v/>
      </c>
      <c r="AB293" s="2">
        <f t="shared" ref="AB293:AB301" si="95">IF((A294=A293),(T293-U293),)</f>
        <v>0</v>
      </c>
      <c r="AC293" s="2" t="str">
        <f>IF(A293&lt;&gt;A292,LOOKUP(A293:A998,REGIONS!A:A,REGIONS!B:B),"")</f>
        <v/>
      </c>
      <c r="AD293" s="2"/>
    </row>
    <row r="294" spans="1:30" x14ac:dyDescent="0.2">
      <c r="A294" s="3" t="s">
        <v>180</v>
      </c>
      <c r="B294" s="3">
        <v>2015</v>
      </c>
      <c r="C294" s="3">
        <v>4614.5268550000001</v>
      </c>
      <c r="D294" s="3">
        <v>86.340995789999994</v>
      </c>
      <c r="E294" s="3">
        <v>99.999997350000001</v>
      </c>
      <c r="F294" s="3">
        <v>0</v>
      </c>
      <c r="G294" s="3">
        <v>2.6453484029999998E-6</v>
      </c>
      <c r="H294" s="3">
        <v>0</v>
      </c>
      <c r="I294" s="3">
        <v>100</v>
      </c>
      <c r="J294" s="3">
        <v>0</v>
      </c>
      <c r="K294" s="3">
        <v>0</v>
      </c>
      <c r="L294" s="3">
        <v>0</v>
      </c>
      <c r="M294" s="3">
        <v>100</v>
      </c>
      <c r="N294" s="3">
        <v>0</v>
      </c>
      <c r="O294" s="3">
        <v>0</v>
      </c>
      <c r="P294" s="3">
        <v>0</v>
      </c>
      <c r="Q294" s="2">
        <v>5</v>
      </c>
      <c r="R294" s="2"/>
      <c r="S294" s="2">
        <f t="array" ref="S294">IF(A295=A294,(E295-E294)/(B295-B294),"")</f>
        <v>7.8999999857387589E-7</v>
      </c>
      <c r="T294" s="2">
        <f t="array" ref="T294">IF(A295=A294,(M295-M294)/(B295-B294),"")</f>
        <v>0</v>
      </c>
      <c r="U294" s="2">
        <f t="array" ref="U294">IF(A295=A294,(I295-I294)/(B295-B294),"")</f>
        <v>0</v>
      </c>
      <c r="V294" s="2">
        <f t="shared" si="39"/>
        <v>100</v>
      </c>
      <c r="W294" s="2">
        <f t="shared" ref="W294:W301" si="96">ROUND($M$2:$M$463,0)</f>
        <v>100</v>
      </c>
      <c r="X294" s="2">
        <f t="shared" ref="X294:X301" si="97">ROUND(I294:I755,0)</f>
        <v>100</v>
      </c>
      <c r="Y294" s="2" t="str">
        <f t="shared" si="78"/>
        <v>Full access</v>
      </c>
      <c r="Z294" s="2" t="str">
        <f t="shared" si="79"/>
        <v>Full access</v>
      </c>
      <c r="AA294" s="2" t="str">
        <f t="shared" si="80"/>
        <v>Full access</v>
      </c>
      <c r="AB294" s="2">
        <f t="shared" si="95"/>
        <v>0</v>
      </c>
      <c r="AC294" s="2" t="str">
        <f>IF(A294&lt;&gt;A293,LOOKUP(A294:A998,REGIONS!A:A,REGIONS!B:B),"")</f>
        <v>East Asia &amp; Pacific</v>
      </c>
      <c r="AD294" s="2"/>
    </row>
    <row r="295" spans="1:30" x14ac:dyDescent="0.2">
      <c r="A295" s="3" t="s">
        <v>180</v>
      </c>
      <c r="B295" s="3">
        <v>2020</v>
      </c>
      <c r="C295" s="3">
        <v>4822.2329099999997</v>
      </c>
      <c r="D295" s="3">
        <v>86.698997500000004</v>
      </c>
      <c r="E295" s="3">
        <v>100.00000129999999</v>
      </c>
      <c r="F295" s="3">
        <v>0</v>
      </c>
      <c r="G295" s="3">
        <v>0</v>
      </c>
      <c r="H295" s="3">
        <v>0</v>
      </c>
      <c r="I295" s="3">
        <v>100</v>
      </c>
      <c r="J295" s="3">
        <v>0</v>
      </c>
      <c r="K295" s="3">
        <v>0</v>
      </c>
      <c r="L295" s="3">
        <v>0</v>
      </c>
      <c r="M295" s="3">
        <v>100</v>
      </c>
      <c r="N295" s="3">
        <v>0</v>
      </c>
      <c r="O295" s="3">
        <v>0</v>
      </c>
      <c r="P295" s="3">
        <v>0</v>
      </c>
      <c r="Q295" s="2" t="str">
        <v/>
      </c>
      <c r="R295" s="2"/>
      <c r="S295" s="2" t="str">
        <f t="array" ref="S295">IF(A296=A295,(E296-E295)/(B296-B295),"")</f>
        <v/>
      </c>
      <c r="T295" s="2" t="str">
        <f t="array" ref="T295">IF(A296=A295,(M296-M295)/(B296-B295),"")</f>
        <v/>
      </c>
      <c r="U295" s="2" t="str">
        <f t="array" ref="U295">IF(A296=A295,(I296-I295)/(B296-B295),"")</f>
        <v/>
      </c>
      <c r="V295" s="2">
        <f t="shared" si="39"/>
        <v>100</v>
      </c>
      <c r="W295" s="2">
        <f t="shared" si="96"/>
        <v>100</v>
      </c>
      <c r="X295" s="2">
        <f t="shared" si="97"/>
        <v>100</v>
      </c>
      <c r="Y295" s="2" t="str">
        <f t="shared" si="78"/>
        <v/>
      </c>
      <c r="Z295" s="2" t="str">
        <f t="shared" si="79"/>
        <v/>
      </c>
      <c r="AA295" s="2" t="str">
        <f t="shared" si="80"/>
        <v/>
      </c>
      <c r="AB295" s="2">
        <f t="shared" si="95"/>
        <v>0</v>
      </c>
      <c r="AC295" s="2" t="str">
        <f>IF(A295&lt;&gt;A294,LOOKUP(A295:A998,REGIONS!A:A,REGIONS!B:B),"")</f>
        <v/>
      </c>
      <c r="AD295" s="2"/>
    </row>
    <row r="296" spans="1:30" x14ac:dyDescent="0.2">
      <c r="A296" s="3" t="s">
        <v>181</v>
      </c>
      <c r="B296" s="3">
        <v>2015</v>
      </c>
      <c r="C296" s="3">
        <v>6223.2338870000003</v>
      </c>
      <c r="D296" s="3">
        <v>57.894996640000002</v>
      </c>
      <c r="E296" s="3">
        <v>81.35312854</v>
      </c>
      <c r="F296" s="3">
        <v>1.4259273880000001</v>
      </c>
      <c r="G296" s="3">
        <v>13.835758999999999</v>
      </c>
      <c r="H296" s="3">
        <v>3.3851850699999999</v>
      </c>
      <c r="I296" s="3">
        <v>59.50465784</v>
      </c>
      <c r="J296" s="3">
        <v>3.2389618649999998</v>
      </c>
      <c r="K296" s="3">
        <v>29.55960602</v>
      </c>
      <c r="L296" s="3">
        <v>7.6967742709999998</v>
      </c>
      <c r="M296" s="3">
        <v>97.242754880000007</v>
      </c>
      <c r="N296" s="3">
        <v>0.1073710103</v>
      </c>
      <c r="O296" s="3">
        <v>2.4003566219999999</v>
      </c>
      <c r="P296" s="3">
        <v>0.24951748460000001</v>
      </c>
      <c r="Q296" s="2">
        <v>5</v>
      </c>
      <c r="R296" s="2"/>
      <c r="S296" s="2">
        <f t="array" ref="S296">IF(A297=A296,(E297-E296)/(B297-B296),"")</f>
        <v>7.11250519999993E-2</v>
      </c>
      <c r="T296" s="2">
        <f t="array" ref="T296">IF(A297=A296,(M297-M296)/(B297-B296),"")</f>
        <v>3.2840345999997564E-2</v>
      </c>
      <c r="U296" s="2">
        <f t="array" ref="U296">IF(A297=A296,(I297-I296)/(B297-B296),"")</f>
        <v>-7.9442242000000357E-2</v>
      </c>
      <c r="V296" s="2">
        <f t="shared" si="39"/>
        <v>81</v>
      </c>
      <c r="W296" s="2">
        <f t="shared" si="96"/>
        <v>97</v>
      </c>
      <c r="X296" s="2">
        <f t="shared" si="97"/>
        <v>60</v>
      </c>
      <c r="Y296" s="2" t="str">
        <f t="shared" si="78"/>
        <v/>
      </c>
      <c r="Z296" s="2" t="str">
        <f t="shared" si="79"/>
        <v/>
      </c>
      <c r="AA296" s="2" t="str">
        <f t="shared" si="80"/>
        <v/>
      </c>
      <c r="AB296" s="2">
        <f t="shared" si="95"/>
        <v>0.11228258799999792</v>
      </c>
      <c r="AC296" s="2" t="str">
        <f>IF(A296&lt;&gt;A295,LOOKUP(A296:A998,REGIONS!A:A,REGIONS!B:B),"")</f>
        <v>Latin America &amp; Caribbean</v>
      </c>
      <c r="AD296" s="2"/>
    </row>
    <row r="297" spans="1:30" x14ac:dyDescent="0.2">
      <c r="A297" s="3" t="s">
        <v>181</v>
      </c>
      <c r="B297" s="3">
        <v>2020</v>
      </c>
      <c r="C297" s="3">
        <v>6624.5541990000002</v>
      </c>
      <c r="D297" s="3">
        <v>59.012001040000001</v>
      </c>
      <c r="E297" s="3">
        <v>81.708753799999997</v>
      </c>
      <c r="F297" s="3">
        <v>1.506645682</v>
      </c>
      <c r="G297" s="3">
        <v>13.530531140000001</v>
      </c>
      <c r="H297" s="3">
        <v>3.2540693780000001</v>
      </c>
      <c r="I297" s="3">
        <v>59.107446629999998</v>
      </c>
      <c r="J297" s="3">
        <v>3.5209742849999999</v>
      </c>
      <c r="K297" s="3">
        <v>29.780173680000001</v>
      </c>
      <c r="L297" s="3">
        <v>7.5914054000000002</v>
      </c>
      <c r="M297" s="3">
        <v>97.406956609999995</v>
      </c>
      <c r="N297" s="3">
        <v>0.10755231429999999</v>
      </c>
      <c r="O297" s="3">
        <v>2.244007656</v>
      </c>
      <c r="P297" s="3">
        <v>0.24148342289999999</v>
      </c>
      <c r="Q297" s="2" t="str">
        <v/>
      </c>
      <c r="R297" s="2"/>
      <c r="S297" s="2" t="str">
        <f t="array" ref="S297">IF(A298=A297,(E298-E297)/(B298-B297),"")</f>
        <v/>
      </c>
      <c r="T297" s="2" t="str">
        <f t="array" ref="T297">IF(A298=A297,(M298-M297)/(B298-B297),"")</f>
        <v/>
      </c>
      <c r="U297" s="2" t="str">
        <f t="array" ref="U297">IF(A298=A297,(I298-I297)/(B298-B297),"")</f>
        <v/>
      </c>
      <c r="V297" s="2">
        <f t="shared" si="39"/>
        <v>82</v>
      </c>
      <c r="W297" s="2">
        <f t="shared" si="96"/>
        <v>97</v>
      </c>
      <c r="X297" s="2">
        <f t="shared" si="97"/>
        <v>59</v>
      </c>
      <c r="Y297" s="2" t="str">
        <f t="shared" si="78"/>
        <v/>
      </c>
      <c r="Z297" s="2" t="str">
        <f t="shared" si="79"/>
        <v/>
      </c>
      <c r="AA297" s="2" t="str">
        <f t="shared" si="80"/>
        <v/>
      </c>
      <c r="AB297" s="2">
        <f t="shared" si="95"/>
        <v>0</v>
      </c>
      <c r="AC297" s="2" t="str">
        <f>IF(A297&lt;&gt;A296,LOOKUP(A297:A998,REGIONS!A:A,REGIONS!B:B),"")</f>
        <v/>
      </c>
      <c r="AD297" s="2"/>
    </row>
    <row r="298" spans="1:30" x14ac:dyDescent="0.2">
      <c r="A298" s="3" t="s">
        <v>182</v>
      </c>
      <c r="B298" s="3">
        <v>2015</v>
      </c>
      <c r="C298" s="3">
        <v>20001.662110000001</v>
      </c>
      <c r="D298" s="3">
        <v>16.24699974</v>
      </c>
      <c r="E298" s="3">
        <v>45.482458059999999</v>
      </c>
      <c r="F298" s="3">
        <v>16.128836960000001</v>
      </c>
      <c r="G298" s="3">
        <v>34.719560010000002</v>
      </c>
      <c r="H298" s="3">
        <v>3.6691449719999998</v>
      </c>
      <c r="I298" s="3">
        <v>37.329941650000002</v>
      </c>
      <c r="J298" s="3">
        <v>17.64359486</v>
      </c>
      <c r="K298" s="3">
        <v>40.888487750000003</v>
      </c>
      <c r="L298" s="3">
        <v>4.1379757509999999</v>
      </c>
      <c r="M298" s="3">
        <v>87.508539040000002</v>
      </c>
      <c r="N298" s="3">
        <v>8.3202861959999996</v>
      </c>
      <c r="O298" s="3">
        <v>2.918844344</v>
      </c>
      <c r="P298" s="3">
        <v>1.252330425</v>
      </c>
      <c r="Q298" s="2">
        <v>5</v>
      </c>
      <c r="R298" s="2"/>
      <c r="S298" s="2">
        <f t="array" ref="S298">IF(A299=A298,(E299-E298)/(B299-B298),"")</f>
        <v>0.28586788200000085</v>
      </c>
      <c r="T298" s="2">
        <f t="array" ref="T298">IF(A299=A298,(M299-M298)/(B299-B298),"")</f>
        <v>-0.33893985600000176</v>
      </c>
      <c r="U298" s="2">
        <f t="array" ref="U298">IF(A299=A298,(I299-I298)/(B299-B298),"")</f>
        <v>0.36484353399999919</v>
      </c>
      <c r="V298" s="2">
        <f t="shared" si="39"/>
        <v>45</v>
      </c>
      <c r="W298" s="2">
        <f t="shared" si="96"/>
        <v>88</v>
      </c>
      <c r="X298" s="2">
        <f t="shared" si="97"/>
        <v>37</v>
      </c>
      <c r="Y298" s="2" t="str">
        <f t="shared" si="78"/>
        <v/>
      </c>
      <c r="Z298" s="2" t="str">
        <f t="shared" si="79"/>
        <v/>
      </c>
      <c r="AA298" s="2" t="str">
        <f t="shared" si="80"/>
        <v/>
      </c>
      <c r="AB298" s="2">
        <f t="shared" si="95"/>
        <v>-0.70378339000000101</v>
      </c>
      <c r="AC298" s="2" t="str">
        <f>IF(A298&lt;&gt;A297,LOOKUP(A298:A998,REGIONS!A:A,REGIONS!B:B),"")</f>
        <v>Sub-Saharan Africa</v>
      </c>
      <c r="AD298" s="2"/>
    </row>
    <row r="299" spans="1:30" x14ac:dyDescent="0.2">
      <c r="A299" s="3" t="s">
        <v>182</v>
      </c>
      <c r="B299" s="3">
        <v>2020</v>
      </c>
      <c r="C299" s="3">
        <v>24206.636719999999</v>
      </c>
      <c r="D299" s="3">
        <v>16.625999449999998</v>
      </c>
      <c r="E299" s="3">
        <v>46.911797470000003</v>
      </c>
      <c r="F299" s="3">
        <v>21.653898699999999</v>
      </c>
      <c r="G299" s="3">
        <v>27.027512439999999</v>
      </c>
      <c r="H299" s="3">
        <v>4.4067913919999997</v>
      </c>
      <c r="I299" s="3">
        <v>39.154159319999998</v>
      </c>
      <c r="J299" s="3">
        <v>23.987740389999999</v>
      </c>
      <c r="K299" s="3">
        <v>31.991506480000002</v>
      </c>
      <c r="L299" s="3">
        <v>4.8665938129999997</v>
      </c>
      <c r="M299" s="3">
        <v>85.813839759999993</v>
      </c>
      <c r="N299" s="3">
        <v>9.9504408289999997</v>
      </c>
      <c r="O299" s="3">
        <v>2.1346877800000001</v>
      </c>
      <c r="P299" s="3">
        <v>2.1010316339999999</v>
      </c>
      <c r="Q299" s="2" t="str">
        <v/>
      </c>
      <c r="R299" s="2"/>
      <c r="S299" s="2" t="str">
        <f t="array" ref="S299">IF(A300=A299,(E300-E299)/(B300-B299),"")</f>
        <v/>
      </c>
      <c r="T299" s="2" t="str">
        <f t="array" ref="T299">IF(A300=A299,(M300-M299)/(B300-B299),"")</f>
        <v/>
      </c>
      <c r="U299" s="2" t="str">
        <f t="array" ref="U299">IF(A300=A299,(I300-I299)/(B300-B299),"")</f>
        <v/>
      </c>
      <c r="V299" s="2">
        <f t="shared" si="39"/>
        <v>47</v>
      </c>
      <c r="W299" s="2">
        <f t="shared" si="96"/>
        <v>86</v>
      </c>
      <c r="X299" s="2">
        <f t="shared" si="97"/>
        <v>39</v>
      </c>
      <c r="Y299" s="2" t="str">
        <f t="shared" si="78"/>
        <v/>
      </c>
      <c r="Z299" s="2" t="str">
        <f t="shared" si="79"/>
        <v/>
      </c>
      <c r="AA299" s="2" t="str">
        <f t="shared" si="80"/>
        <v/>
      </c>
      <c r="AB299" s="2">
        <f t="shared" si="95"/>
        <v>0</v>
      </c>
      <c r="AC299" s="2" t="str">
        <f>IF(A299&lt;&gt;A298,LOOKUP(A299:A998,REGIONS!A:A,REGIONS!B:B),"")</f>
        <v/>
      </c>
      <c r="AD299" s="2"/>
    </row>
    <row r="300" spans="1:30" x14ac:dyDescent="0.2">
      <c r="A300" s="3" t="s">
        <v>183</v>
      </c>
      <c r="B300" s="3">
        <v>2015</v>
      </c>
      <c r="C300" s="3">
        <v>181137.45310000001</v>
      </c>
      <c r="D300" s="3">
        <v>47.837997440000002</v>
      </c>
      <c r="E300" s="3">
        <v>68.779755460000004</v>
      </c>
      <c r="F300" s="3">
        <v>6.7135509960000004</v>
      </c>
      <c r="G300" s="3">
        <v>14.733762459999999</v>
      </c>
      <c r="H300" s="3">
        <v>9.7729310859999998</v>
      </c>
      <c r="I300" s="3">
        <v>53.492449000000001</v>
      </c>
      <c r="J300" s="3">
        <v>7.1064402710000003</v>
      </c>
      <c r="K300" s="3">
        <v>23.107160100000002</v>
      </c>
      <c r="L300" s="3">
        <v>16.29395062</v>
      </c>
      <c r="M300" s="3">
        <v>85.448858319999999</v>
      </c>
      <c r="N300" s="3">
        <v>6.2851490559999998</v>
      </c>
      <c r="O300" s="3">
        <v>5.6035061180000003</v>
      </c>
      <c r="P300" s="3">
        <v>2.6624865010000001</v>
      </c>
      <c r="Q300" s="2">
        <v>5</v>
      </c>
      <c r="R300" s="2"/>
      <c r="S300" s="2">
        <f t="array" ref="S300">IF(A301=A300,(E301-E300)/(B301-B300),"")</f>
        <v>1.7658595840000004</v>
      </c>
      <c r="T300" s="2">
        <f t="array" ref="T300">IF(A301=A300,(M301-M300)/(B301-B300),"")</f>
        <v>1.381769374000001</v>
      </c>
      <c r="U300" s="2">
        <f t="array" ref="U300">IF(A301=A300,(I301-I300)/(B301-B300),"")</f>
        <v>1.6331522059999997</v>
      </c>
      <c r="V300" s="2">
        <f t="shared" si="39"/>
        <v>69</v>
      </c>
      <c r="W300" s="2">
        <f t="shared" si="96"/>
        <v>85</v>
      </c>
      <c r="X300" s="2">
        <f t="shared" si="97"/>
        <v>53</v>
      </c>
      <c r="Y300" s="2" t="str">
        <f t="shared" si="78"/>
        <v/>
      </c>
      <c r="Z300" s="2" t="str">
        <f t="shared" si="79"/>
        <v/>
      </c>
      <c r="AA300" s="2" t="str">
        <f t="shared" si="80"/>
        <v/>
      </c>
      <c r="AB300" s="2">
        <f t="shared" si="95"/>
        <v>-0.25138283199999867</v>
      </c>
      <c r="AC300" s="2" t="str">
        <f>IF(A300&lt;&gt;A299,LOOKUP(A300:A998,REGIONS!A:A,REGIONS!B:B),"")</f>
        <v>Sub-Saharan Africa</v>
      </c>
      <c r="AD300" s="2"/>
    </row>
    <row r="301" spans="1:30" x14ac:dyDescent="0.2">
      <c r="A301" s="3" t="s">
        <v>183</v>
      </c>
      <c r="B301" s="3">
        <v>2020</v>
      </c>
      <c r="C301" s="3">
        <v>206139.5938</v>
      </c>
      <c r="D301" s="3">
        <v>51.958000179999999</v>
      </c>
      <c r="E301" s="3">
        <v>77.609053380000006</v>
      </c>
      <c r="F301" s="3">
        <v>4.9793993429999999</v>
      </c>
      <c r="G301" s="3">
        <v>11.79691148</v>
      </c>
      <c r="H301" s="3">
        <v>5.6146357939999998</v>
      </c>
      <c r="I301" s="3">
        <v>61.658210029999999</v>
      </c>
      <c r="J301" s="3">
        <v>7.1289245829999999</v>
      </c>
      <c r="K301" s="3">
        <v>20.924875350000001</v>
      </c>
      <c r="L301" s="3">
        <v>10.28799004</v>
      </c>
      <c r="M301" s="3">
        <v>92.357705190000004</v>
      </c>
      <c r="N301" s="3">
        <v>2.9918806500000001</v>
      </c>
      <c r="O301" s="3">
        <v>3.356908786</v>
      </c>
      <c r="P301" s="3">
        <v>1.2935053700000001</v>
      </c>
      <c r="Q301" s="2" t="str">
        <v/>
      </c>
      <c r="R301" s="2"/>
      <c r="S301" s="2" t="str">
        <f t="array" ref="S301">IF(A302=A301,(E302-E301)/(B302-B301),"")</f>
        <v/>
      </c>
      <c r="T301" s="2" t="str">
        <f t="array" ref="T301">IF(A302=A301,(M302-M301)/(B302-B301),"")</f>
        <v/>
      </c>
      <c r="U301" s="2" t="str">
        <f t="array" ref="U301">IF(A302=A301,(I302-I301)/(B302-B301),"")</f>
        <v/>
      </c>
      <c r="V301" s="2">
        <f t="shared" si="39"/>
        <v>78</v>
      </c>
      <c r="W301" s="2">
        <f t="shared" si="96"/>
        <v>92</v>
      </c>
      <c r="X301" s="2">
        <f t="shared" si="97"/>
        <v>62</v>
      </c>
      <c r="Y301" s="2" t="str">
        <f t="shared" si="78"/>
        <v/>
      </c>
      <c r="Z301" s="2" t="str">
        <f t="shared" si="79"/>
        <v/>
      </c>
      <c r="AA301" s="2" t="str">
        <f t="shared" si="80"/>
        <v/>
      </c>
      <c r="AB301" s="2">
        <f t="shared" si="95"/>
        <v>0</v>
      </c>
      <c r="AC301" s="2" t="str">
        <f>IF(A301&lt;&gt;A300,LOOKUP(A301:A998,REGIONS!A:A,REGIONS!B:B),"")</f>
        <v/>
      </c>
      <c r="AD301" s="2"/>
    </row>
    <row r="302" spans="1:30" x14ac:dyDescent="0.2">
      <c r="A302" s="3" t="s">
        <v>184</v>
      </c>
      <c r="B302" s="3">
        <v>2015</v>
      </c>
      <c r="C302" s="3">
        <v>1.6100000139999999</v>
      </c>
      <c r="D302" s="3">
        <v>42.568000789999999</v>
      </c>
      <c r="E302" s="3">
        <v>97.606139409999997</v>
      </c>
      <c r="F302" s="3">
        <v>0</v>
      </c>
      <c r="G302" s="3">
        <v>2.393860594</v>
      </c>
      <c r="H302" s="3">
        <v>0</v>
      </c>
      <c r="I302" s="3" t="s">
        <v>289</v>
      </c>
      <c r="J302" s="3" t="s">
        <v>289</v>
      </c>
      <c r="K302" s="3" t="s">
        <v>289</v>
      </c>
      <c r="L302" s="3" t="s">
        <v>289</v>
      </c>
      <c r="M302" s="3" t="s">
        <v>289</v>
      </c>
      <c r="N302" s="3" t="s">
        <v>289</v>
      </c>
      <c r="O302" s="3" t="s">
        <v>289</v>
      </c>
      <c r="P302" s="3" t="s">
        <v>289</v>
      </c>
      <c r="Q302" s="2">
        <v>5</v>
      </c>
      <c r="R302" s="2"/>
      <c r="S302" s="2">
        <f t="array" ref="S302">IF(A303=A302,(E303-E302)/(B303-B302),"")</f>
        <v>-0.1190526460000001</v>
      </c>
      <c r="T302" s="2" t="s">
        <v>289</v>
      </c>
      <c r="U302" s="2" t="s">
        <v>289</v>
      </c>
      <c r="V302" s="2">
        <f t="shared" si="39"/>
        <v>98</v>
      </c>
      <c r="W302" s="2" t="s">
        <v>289</v>
      </c>
      <c r="X302" s="2" t="s">
        <v>289</v>
      </c>
      <c r="Y302" s="2" t="str">
        <f t="shared" si="78"/>
        <v/>
      </c>
      <c r="Z302" s="2" t="str">
        <f t="shared" si="79"/>
        <v/>
      </c>
      <c r="AA302" s="2" t="str">
        <f t="shared" si="80"/>
        <v/>
      </c>
      <c r="AB302" s="2" t="s">
        <v>289</v>
      </c>
      <c r="AC302" s="2" t="str">
        <f>IF(A302&lt;&gt;A301,LOOKUP(A302:A998,REGIONS!A:A,REGIONS!B:B),"")</f>
        <v>East Asia &amp; Pacific</v>
      </c>
      <c r="AD302" s="2"/>
    </row>
    <row r="303" spans="1:30" x14ac:dyDescent="0.2">
      <c r="A303" s="3" t="s">
        <v>184</v>
      </c>
      <c r="B303" s="3">
        <v>2020</v>
      </c>
      <c r="C303" s="3">
        <v>1.618000031</v>
      </c>
      <c r="D303" s="3">
        <v>46.202003480000002</v>
      </c>
      <c r="E303" s="3">
        <v>97.010876179999997</v>
      </c>
      <c r="F303" s="3">
        <v>0</v>
      </c>
      <c r="G303" s="3">
        <v>2.9891238219999998</v>
      </c>
      <c r="H303" s="3">
        <v>0</v>
      </c>
      <c r="I303" s="3" t="s">
        <v>289</v>
      </c>
      <c r="J303" s="3" t="s">
        <v>289</v>
      </c>
      <c r="K303" s="3" t="s">
        <v>289</v>
      </c>
      <c r="L303" s="3" t="s">
        <v>289</v>
      </c>
      <c r="M303" s="3" t="s">
        <v>289</v>
      </c>
      <c r="N303" s="3" t="s">
        <v>289</v>
      </c>
      <c r="O303" s="3" t="s">
        <v>289</v>
      </c>
      <c r="P303" s="3" t="s">
        <v>289</v>
      </c>
      <c r="Q303" s="2" t="str">
        <v/>
      </c>
      <c r="R303" s="2"/>
      <c r="S303" s="2" t="str">
        <f t="array" ref="S303">IF(A304=A303,(E304-E303)/(B304-B303),"")</f>
        <v/>
      </c>
      <c r="T303" s="2" t="str">
        <f t="array" ref="T303">IF(A304=A303,(M304-M303)/(B304-B303),"")</f>
        <v/>
      </c>
      <c r="U303" s="2" t="str">
        <f t="array" ref="U303">IF(A304=A303,(I304-I303)/(B304-B303),"")</f>
        <v/>
      </c>
      <c r="V303" s="2">
        <f t="shared" si="39"/>
        <v>97</v>
      </c>
      <c r="W303" s="2" t="s">
        <v>289</v>
      </c>
      <c r="X303" s="2" t="s">
        <v>289</v>
      </c>
      <c r="Y303" s="2" t="str">
        <f t="shared" si="78"/>
        <v/>
      </c>
      <c r="Z303" s="2" t="str">
        <f t="shared" si="79"/>
        <v/>
      </c>
      <c r="AA303" s="2" t="str">
        <f t="shared" si="80"/>
        <v/>
      </c>
      <c r="AB303" s="2">
        <f t="shared" ref="AB303:AB305" si="98">IF((A304=A303),(T303-U303),)</f>
        <v>0</v>
      </c>
      <c r="AC303" s="2" t="str">
        <f>IF(A303&lt;&gt;A302,LOOKUP(A303:A998,REGIONS!A:A,REGIONS!B:B),"")</f>
        <v/>
      </c>
      <c r="AD303" s="2"/>
    </row>
    <row r="304" spans="1:30" x14ac:dyDescent="0.2">
      <c r="A304" s="3" t="s">
        <v>185</v>
      </c>
      <c r="B304" s="3">
        <v>2015</v>
      </c>
      <c r="C304" s="3">
        <v>2079.334961</v>
      </c>
      <c r="D304" s="3">
        <v>57.407997129999998</v>
      </c>
      <c r="E304" s="3">
        <v>97.472332829999999</v>
      </c>
      <c r="F304" s="3">
        <v>1.8859917129999999</v>
      </c>
      <c r="G304" s="3">
        <v>0.59247317450000003</v>
      </c>
      <c r="H304" s="3">
        <v>4.9202279760000002E-2</v>
      </c>
      <c r="I304" s="3">
        <v>97.633233129999994</v>
      </c>
      <c r="J304" s="3">
        <v>1.2224645000000001</v>
      </c>
      <c r="K304" s="3">
        <v>1.0287823730000001</v>
      </c>
      <c r="L304" s="3">
        <v>0.11552</v>
      </c>
      <c r="M304" s="3">
        <v>97.352958079999993</v>
      </c>
      <c r="N304" s="3">
        <v>2.37827419</v>
      </c>
      <c r="O304" s="3">
        <v>0.2687677275</v>
      </c>
      <c r="P304" s="3">
        <v>0</v>
      </c>
      <c r="Q304" s="2">
        <v>5</v>
      </c>
      <c r="R304" s="2"/>
      <c r="S304" s="2">
        <f t="array" ref="S304">IF(A305=A304,(E305-E304)/(B305-B304),"")</f>
        <v>5.4096591999999076E-2</v>
      </c>
      <c r="T304" s="2">
        <f t="array" ref="T304">IF(A305=A304,(M305-M304)/(B305-B304),"")</f>
        <v>0.11688898200000039</v>
      </c>
      <c r="U304" s="2">
        <f t="array" ref="U304">IF(A305=A304,(I305-I304)/(B305-B304),"")</f>
        <v>-3.2903711999998107E-2</v>
      </c>
      <c r="V304" s="2">
        <f t="shared" si="39"/>
        <v>97</v>
      </c>
      <c r="W304" s="2">
        <f t="shared" ref="W304:W305" si="99">ROUND($M$2:$M$463,0)</f>
        <v>97</v>
      </c>
      <c r="X304" s="2">
        <f t="shared" ref="X304:X305" si="100">ROUND(I304:I765,0)</f>
        <v>98</v>
      </c>
      <c r="Y304" s="2" t="str">
        <f t="shared" si="78"/>
        <v/>
      </c>
      <c r="Z304" s="2" t="str">
        <f t="shared" si="79"/>
        <v/>
      </c>
      <c r="AA304" s="2" t="str">
        <f t="shared" si="80"/>
        <v/>
      </c>
      <c r="AB304" s="2">
        <f t="shared" si="98"/>
        <v>0.14979269399999851</v>
      </c>
      <c r="AC304" s="2" t="str">
        <f>IF(A304&lt;&gt;A303,LOOKUP(A304:A998,REGIONS!A:A,REGIONS!B:B),"")</f>
        <v>Europe &amp; Central Asia</v>
      </c>
      <c r="AD304" s="2"/>
    </row>
    <row r="305" spans="1:30" x14ac:dyDescent="0.2">
      <c r="A305" s="3" t="s">
        <v>185</v>
      </c>
      <c r="B305" s="3">
        <v>2020</v>
      </c>
      <c r="C305" s="3">
        <v>2083.3798830000001</v>
      </c>
      <c r="D305" s="3">
        <v>58.481998439999998</v>
      </c>
      <c r="E305" s="3">
        <v>97.742815789999995</v>
      </c>
      <c r="F305" s="3">
        <v>1.6349941400000001</v>
      </c>
      <c r="G305" s="3">
        <v>0.57422847619999995</v>
      </c>
      <c r="H305" s="3">
        <v>4.796159706E-2</v>
      </c>
      <c r="I305" s="3">
        <v>97.468714570000003</v>
      </c>
      <c r="J305" s="3">
        <v>1.505202232</v>
      </c>
      <c r="K305" s="3">
        <v>0.91056319819999998</v>
      </c>
      <c r="L305" s="3">
        <v>0.11552</v>
      </c>
      <c r="M305" s="3">
        <v>97.937402989999995</v>
      </c>
      <c r="N305" s="3">
        <v>1.7271369539999999</v>
      </c>
      <c r="O305" s="3">
        <v>0.33546005629999998</v>
      </c>
      <c r="P305" s="3">
        <v>0</v>
      </c>
      <c r="Q305" s="2" t="str">
        <v/>
      </c>
      <c r="R305" s="2"/>
      <c r="S305" s="2" t="str">
        <f t="array" ref="S305">IF(A306=A305,(E306-E305)/(B306-B305),"")</f>
        <v/>
      </c>
      <c r="T305" s="2" t="str">
        <f t="array" ref="T305">IF(A306=A305,(M306-M305)/(B306-B305),"")</f>
        <v/>
      </c>
      <c r="U305" s="2" t="str">
        <f t="array" ref="U305">IF(A306=A305,(I306-I305)/(B306-B305),"")</f>
        <v/>
      </c>
      <c r="V305" s="2">
        <f t="shared" si="39"/>
        <v>98</v>
      </c>
      <c r="W305" s="2">
        <f t="shared" si="99"/>
        <v>98</v>
      </c>
      <c r="X305" s="2">
        <f t="shared" si="100"/>
        <v>97</v>
      </c>
      <c r="Y305" s="2" t="str">
        <f t="shared" si="78"/>
        <v/>
      </c>
      <c r="Z305" s="2" t="str">
        <f t="shared" si="79"/>
        <v/>
      </c>
      <c r="AA305" s="2" t="str">
        <f t="shared" si="80"/>
        <v/>
      </c>
      <c r="AB305" s="2">
        <f t="shared" si="98"/>
        <v>0</v>
      </c>
      <c r="AC305" s="2" t="str">
        <f>IF(A305&lt;&gt;A304,LOOKUP(A305:A998,REGIONS!A:A,REGIONS!B:B),"")</f>
        <v/>
      </c>
      <c r="AD305" s="2"/>
    </row>
    <row r="306" spans="1:30" x14ac:dyDescent="0.2">
      <c r="A306" s="3" t="s">
        <v>186</v>
      </c>
      <c r="B306" s="3">
        <v>2015</v>
      </c>
      <c r="C306" s="3">
        <v>55.778999329999998</v>
      </c>
      <c r="D306" s="3">
        <v>91.356994630000003</v>
      </c>
      <c r="E306" s="3">
        <v>99.980183389999993</v>
      </c>
      <c r="F306" s="3">
        <v>0</v>
      </c>
      <c r="G306" s="3">
        <v>1.9816611519999999E-2</v>
      </c>
      <c r="H306" s="3">
        <v>0</v>
      </c>
      <c r="I306" s="3" t="s">
        <v>289</v>
      </c>
      <c r="J306" s="3" t="s">
        <v>289</v>
      </c>
      <c r="K306" s="3" t="s">
        <v>289</v>
      </c>
      <c r="L306" s="3" t="s">
        <v>289</v>
      </c>
      <c r="M306" s="3" t="s">
        <v>289</v>
      </c>
      <c r="N306" s="3" t="s">
        <v>289</v>
      </c>
      <c r="O306" s="3" t="s">
        <v>289</v>
      </c>
      <c r="P306" s="3" t="s">
        <v>289</v>
      </c>
      <c r="Q306" s="2">
        <v>5</v>
      </c>
      <c r="R306" s="2"/>
      <c r="S306" s="2">
        <f t="array" ref="S306">IF(A307=A306,(E307-E306)/(B307-B306),"")</f>
        <v>3.9633220000013123E-3</v>
      </c>
      <c r="T306" s="2" t="s">
        <v>289</v>
      </c>
      <c r="U306" s="2" t="s">
        <v>289</v>
      </c>
      <c r="V306" s="2">
        <f t="shared" si="39"/>
        <v>100</v>
      </c>
      <c r="W306" s="2" t="s">
        <v>289</v>
      </c>
      <c r="X306" s="2" t="s">
        <v>289</v>
      </c>
      <c r="Y306" s="2" t="str">
        <f t="shared" si="78"/>
        <v>Full access</v>
      </c>
      <c r="Z306" s="2" t="str">
        <f t="shared" si="79"/>
        <v/>
      </c>
      <c r="AA306" s="2" t="str">
        <f t="shared" si="80"/>
        <v/>
      </c>
      <c r="AB306" s="2" t="s">
        <v>289</v>
      </c>
      <c r="AC306" s="2" t="str">
        <f>IF(A306&lt;&gt;A305,LOOKUP(A306:A998,REGIONS!A:A,REGIONS!B:B),"")</f>
        <v>East Asia &amp; Pacific</v>
      </c>
      <c r="AD306" s="2"/>
    </row>
    <row r="307" spans="1:30" x14ac:dyDescent="0.2">
      <c r="A307" s="3" t="s">
        <v>186</v>
      </c>
      <c r="B307" s="3">
        <v>2020</v>
      </c>
      <c r="C307" s="3">
        <v>57.556999210000001</v>
      </c>
      <c r="D307" s="3">
        <v>91.797996519999998</v>
      </c>
      <c r="E307" s="3">
        <v>100</v>
      </c>
      <c r="F307" s="3">
        <v>0</v>
      </c>
      <c r="G307" s="3">
        <v>0</v>
      </c>
      <c r="H307" s="3">
        <v>0</v>
      </c>
      <c r="I307" s="3" t="s">
        <v>289</v>
      </c>
      <c r="J307" s="3" t="s">
        <v>289</v>
      </c>
      <c r="K307" s="3" t="s">
        <v>289</v>
      </c>
      <c r="L307" s="3" t="s">
        <v>289</v>
      </c>
      <c r="M307" s="3" t="s">
        <v>289</v>
      </c>
      <c r="N307" s="3" t="s">
        <v>289</v>
      </c>
      <c r="O307" s="3" t="s">
        <v>289</v>
      </c>
      <c r="P307" s="3" t="s">
        <v>289</v>
      </c>
      <c r="Q307" s="2" t="str">
        <v/>
      </c>
      <c r="R307" s="2"/>
      <c r="S307" s="2" t="str">
        <f t="array" ref="S307">IF(A308=A307,(E308-E307)/(B308-B307),"")</f>
        <v/>
      </c>
      <c r="T307" s="2" t="str">
        <f t="array" ref="T307">IF(A308=A307,(M308-M307)/(B308-B307),"")</f>
        <v/>
      </c>
      <c r="U307" s="2" t="str">
        <f t="array" ref="U307">IF(A308=A307,(I308-I307)/(B308-B307),"")</f>
        <v/>
      </c>
      <c r="V307" s="2">
        <f t="shared" si="39"/>
        <v>100</v>
      </c>
      <c r="W307" s="2" t="s">
        <v>289</v>
      </c>
      <c r="X307" s="2" t="s">
        <v>289</v>
      </c>
      <c r="Y307" s="2" t="str">
        <f t="shared" si="78"/>
        <v/>
      </c>
      <c r="Z307" s="2" t="str">
        <f t="shared" si="79"/>
        <v/>
      </c>
      <c r="AA307" s="2" t="str">
        <f t="shared" si="80"/>
        <v/>
      </c>
      <c r="AB307" s="2">
        <f t="shared" ref="AB307:AB329" si="101">IF((A308=A307),(T307-U307),)</f>
        <v>0</v>
      </c>
      <c r="AC307" s="2" t="str">
        <f>IF(A307&lt;&gt;A306,LOOKUP(A307:A998,REGIONS!A:A,REGIONS!B:B),"")</f>
        <v/>
      </c>
      <c r="AD307" s="2"/>
    </row>
    <row r="308" spans="1:30" x14ac:dyDescent="0.2">
      <c r="A308" s="3" t="s">
        <v>187</v>
      </c>
      <c r="B308" s="3">
        <v>2015</v>
      </c>
      <c r="C308" s="3">
        <v>5199.8271480000003</v>
      </c>
      <c r="D308" s="3">
        <v>81.090995789999994</v>
      </c>
      <c r="E308" s="3">
        <v>100.0000012</v>
      </c>
      <c r="F308" s="3">
        <v>0</v>
      </c>
      <c r="G308" s="3">
        <v>0</v>
      </c>
      <c r="H308" s="3">
        <v>0</v>
      </c>
      <c r="I308" s="3">
        <v>100</v>
      </c>
      <c r="J308" s="3">
        <v>0</v>
      </c>
      <c r="K308" s="3">
        <v>0</v>
      </c>
      <c r="L308" s="3">
        <v>0</v>
      </c>
      <c r="M308" s="3">
        <v>100</v>
      </c>
      <c r="N308" s="3">
        <v>0</v>
      </c>
      <c r="O308" s="3">
        <v>0</v>
      </c>
      <c r="P308" s="3">
        <v>0</v>
      </c>
      <c r="Q308" s="2">
        <v>5</v>
      </c>
      <c r="R308" s="2"/>
      <c r="S308" s="2">
        <f t="array" ref="S308">IF(A309=A308,(E309-E308)/(B309-B308),"")</f>
        <v>-1.1400000005323819E-6</v>
      </c>
      <c r="T308" s="2">
        <f t="array" ref="T308">IF(A309=A308,(M309-M308)/(B309-B308),"")</f>
        <v>0</v>
      </c>
      <c r="U308" s="2">
        <f t="array" ref="U308">IF(A309=A308,(I309-I308)/(B309-B308),"")</f>
        <v>0</v>
      </c>
      <c r="V308" s="2">
        <f t="shared" si="39"/>
        <v>100</v>
      </c>
      <c r="W308" s="2">
        <f t="shared" ref="W308:W329" si="102">ROUND($M$2:$M$463,0)</f>
        <v>100</v>
      </c>
      <c r="X308" s="2">
        <f t="shared" ref="X308:X329" si="103">ROUND(I308:I769,0)</f>
        <v>100</v>
      </c>
      <c r="Y308" s="2" t="str">
        <f t="shared" si="78"/>
        <v>Full access</v>
      </c>
      <c r="Z308" s="2" t="str">
        <f t="shared" si="79"/>
        <v>Full access</v>
      </c>
      <c r="AA308" s="2" t="str">
        <f t="shared" si="80"/>
        <v>Full access</v>
      </c>
      <c r="AB308" s="2">
        <f t="shared" si="101"/>
        <v>0</v>
      </c>
      <c r="AC308" s="2" t="str">
        <f>IF(A308&lt;&gt;A307,LOOKUP(A308:A998,REGIONS!A:A,REGIONS!B:B),"")</f>
        <v>Europe &amp; Central Asia</v>
      </c>
      <c r="AD308" s="2"/>
    </row>
    <row r="309" spans="1:30" x14ac:dyDescent="0.2">
      <c r="A309" s="3" t="s">
        <v>187</v>
      </c>
      <c r="B309" s="3">
        <v>2020</v>
      </c>
      <c r="C309" s="3">
        <v>5421.2421880000002</v>
      </c>
      <c r="D309" s="3">
        <v>82.973991389999995</v>
      </c>
      <c r="E309" s="3">
        <v>99.999995499999997</v>
      </c>
      <c r="F309" s="3">
        <v>0</v>
      </c>
      <c r="G309" s="3">
        <v>4.5034074529999998E-6</v>
      </c>
      <c r="H309" s="3">
        <v>0</v>
      </c>
      <c r="I309" s="3">
        <v>100</v>
      </c>
      <c r="J309" s="3">
        <v>0</v>
      </c>
      <c r="K309" s="3">
        <v>0</v>
      </c>
      <c r="L309" s="3">
        <v>0</v>
      </c>
      <c r="M309" s="3">
        <v>100</v>
      </c>
      <c r="N309" s="3">
        <v>0</v>
      </c>
      <c r="O309" s="3">
        <v>0</v>
      </c>
      <c r="P309" s="3">
        <v>0</v>
      </c>
      <c r="Q309" s="2" t="str">
        <v/>
      </c>
      <c r="R309" s="2"/>
      <c r="S309" s="2" t="str">
        <f t="array" ref="S309">IF(A310=A309,(E310-E309)/(B310-B309),"")</f>
        <v/>
      </c>
      <c r="T309" s="2" t="str">
        <f t="array" ref="T309">IF(A310=A309,(M310-M309)/(B310-B309),"")</f>
        <v/>
      </c>
      <c r="U309" s="2" t="str">
        <f t="array" ref="U309">IF(A310=A309,(I310-I309)/(B310-B309),"")</f>
        <v/>
      </c>
      <c r="V309" s="2">
        <f t="shared" si="39"/>
        <v>100</v>
      </c>
      <c r="W309" s="2">
        <f t="shared" si="102"/>
        <v>100</v>
      </c>
      <c r="X309" s="2">
        <f t="shared" si="103"/>
        <v>100</v>
      </c>
      <c r="Y309" s="2" t="str">
        <f t="shared" si="78"/>
        <v/>
      </c>
      <c r="Z309" s="2" t="str">
        <f t="shared" si="79"/>
        <v/>
      </c>
      <c r="AA309" s="2" t="str">
        <f t="shared" si="80"/>
        <v/>
      </c>
      <c r="AB309" s="2">
        <f t="shared" si="101"/>
        <v>0</v>
      </c>
      <c r="AC309" s="2" t="str">
        <f>IF(A309&lt;&gt;A308,LOOKUP(A309:A998,REGIONS!A:A,REGIONS!B:B),"")</f>
        <v/>
      </c>
      <c r="AD309" s="2"/>
    </row>
    <row r="310" spans="1:30" x14ac:dyDescent="0.2">
      <c r="A310" s="3" t="s">
        <v>188</v>
      </c>
      <c r="B310" s="3">
        <v>2015</v>
      </c>
      <c r="C310" s="3">
        <v>4267.3408200000003</v>
      </c>
      <c r="D310" s="3">
        <v>81.349998470000003</v>
      </c>
      <c r="E310" s="3">
        <v>90.238485639999993</v>
      </c>
      <c r="F310" s="3">
        <v>8.2088027879999999</v>
      </c>
      <c r="G310" s="3">
        <v>1.473142599</v>
      </c>
      <c r="H310" s="3">
        <v>7.9568975099999995E-2</v>
      </c>
      <c r="I310" s="3">
        <v>74.366908460000005</v>
      </c>
      <c r="J310" s="3">
        <v>21.097672360000001</v>
      </c>
      <c r="K310" s="3">
        <v>4.3867318319999997</v>
      </c>
      <c r="L310" s="3">
        <v>0.14868735080000001</v>
      </c>
      <c r="M310" s="3">
        <v>93.877145080000005</v>
      </c>
      <c r="N310" s="3">
        <v>5.2539479289999997</v>
      </c>
      <c r="O310" s="3">
        <v>0.80518384210000005</v>
      </c>
      <c r="P310" s="3">
        <v>6.3723150359999994E-2</v>
      </c>
      <c r="Q310" s="2">
        <v>5</v>
      </c>
      <c r="R310" s="2"/>
      <c r="S310" s="2">
        <f t="array" ref="S310">IF(A311=A310,(E311-E310)/(B311-B310),"")</f>
        <v>0.38590781000000052</v>
      </c>
      <c r="T310" s="2">
        <f t="array" ref="T310">IF(A311=A310,(M311-M310)/(B311-B310),"")</f>
        <v>0.1645709839999995</v>
      </c>
      <c r="U310" s="2">
        <f t="array" ref="U310">IF(A311=A310,(I311-I310)/(B311-B310),"")</f>
        <v>0.37677429000000018</v>
      </c>
      <c r="V310" s="2">
        <f t="shared" si="39"/>
        <v>90</v>
      </c>
      <c r="W310" s="2">
        <f t="shared" si="102"/>
        <v>94</v>
      </c>
      <c r="X310" s="2">
        <f t="shared" si="103"/>
        <v>74</v>
      </c>
      <c r="Y310" s="2" t="str">
        <f t="shared" si="78"/>
        <v/>
      </c>
      <c r="Z310" s="2" t="str">
        <f t="shared" si="79"/>
        <v/>
      </c>
      <c r="AA310" s="2" t="str">
        <f t="shared" si="80"/>
        <v/>
      </c>
      <c r="AB310" s="2">
        <f t="shared" si="101"/>
        <v>-0.21220330600000067</v>
      </c>
      <c r="AC310" s="2" t="str">
        <f>IF(A310&lt;&gt;A309,LOOKUP(A310:A998,REGIONS!A:A,REGIONS!B:B),"")</f>
        <v>Middle East &amp; North Africa</v>
      </c>
      <c r="AD310" s="2"/>
    </row>
    <row r="311" spans="1:30" x14ac:dyDescent="0.2">
      <c r="A311" s="3" t="s">
        <v>188</v>
      </c>
      <c r="B311" s="3">
        <v>2020</v>
      </c>
      <c r="C311" s="3">
        <v>5106.6220700000003</v>
      </c>
      <c r="D311" s="3">
        <v>86.275993349999993</v>
      </c>
      <c r="E311" s="3">
        <v>92.168024689999996</v>
      </c>
      <c r="F311" s="3">
        <v>7.5414198929999996</v>
      </c>
      <c r="G311" s="3">
        <v>0.26040520360000002</v>
      </c>
      <c r="H311" s="3">
        <v>3.0150217449999999E-2</v>
      </c>
      <c r="I311" s="3">
        <v>76.250779910000006</v>
      </c>
      <c r="J311" s="3">
        <v>21.632121130000002</v>
      </c>
      <c r="K311" s="3">
        <v>1.897409218</v>
      </c>
      <c r="L311" s="3">
        <v>0.21968973750000001</v>
      </c>
      <c r="M311" s="3">
        <v>94.7</v>
      </c>
      <c r="N311" s="3">
        <v>5.3</v>
      </c>
      <c r="O311" s="3">
        <v>0</v>
      </c>
      <c r="P311" s="3">
        <v>0</v>
      </c>
      <c r="Q311" s="2" t="str">
        <v/>
      </c>
      <c r="R311" s="2"/>
      <c r="S311" s="2" t="str">
        <f t="array" ref="S311">IF(A312=A311,(E312-E311)/(B312-B311),"")</f>
        <v/>
      </c>
      <c r="T311" s="2" t="str">
        <f t="array" ref="T311">IF(A312=A311,(M312-M311)/(B312-B311),"")</f>
        <v/>
      </c>
      <c r="U311" s="2" t="str">
        <f t="array" ref="U311">IF(A312=A311,(I312-I311)/(B312-B311),"")</f>
        <v/>
      </c>
      <c r="V311" s="2">
        <f t="shared" si="39"/>
        <v>92</v>
      </c>
      <c r="W311" s="2">
        <f t="shared" si="102"/>
        <v>95</v>
      </c>
      <c r="X311" s="2">
        <f t="shared" si="103"/>
        <v>76</v>
      </c>
      <c r="Y311" s="2" t="str">
        <f t="shared" si="78"/>
        <v/>
      </c>
      <c r="Z311" s="2" t="str">
        <f t="shared" si="79"/>
        <v/>
      </c>
      <c r="AA311" s="2" t="str">
        <f t="shared" si="80"/>
        <v/>
      </c>
      <c r="AB311" s="2">
        <f t="shared" si="101"/>
        <v>0</v>
      </c>
      <c r="AC311" s="2" t="str">
        <f>IF(A311&lt;&gt;A310,LOOKUP(A311:A998,REGIONS!A:A,REGIONS!B:B),"")</f>
        <v/>
      </c>
      <c r="AD311" s="2"/>
    </row>
    <row r="312" spans="1:30" x14ac:dyDescent="0.2">
      <c r="A312" s="3" t="s">
        <v>189</v>
      </c>
      <c r="B312" s="3">
        <v>2015</v>
      </c>
      <c r="C312" s="3">
        <v>199426.95310000001</v>
      </c>
      <c r="D312" s="3">
        <v>36.026000979999999</v>
      </c>
      <c r="E312" s="3">
        <v>89.454982340000001</v>
      </c>
      <c r="F312" s="3">
        <v>3.6559530200000001</v>
      </c>
      <c r="G312" s="3">
        <v>4.4216911899999998</v>
      </c>
      <c r="H312" s="3">
        <v>2.4673734469999999</v>
      </c>
      <c r="I312" s="3">
        <v>87.15095676</v>
      </c>
      <c r="J312" s="3">
        <v>3.9565638390000002</v>
      </c>
      <c r="K312" s="3">
        <v>5.2364128790000004</v>
      </c>
      <c r="L312" s="3">
        <v>3.6560665229999998</v>
      </c>
      <c r="M312" s="3">
        <v>93.546408839999998</v>
      </c>
      <c r="N312" s="3">
        <v>3.1221364330000001</v>
      </c>
      <c r="O312" s="3">
        <v>2.9749303889999998</v>
      </c>
      <c r="P312" s="3">
        <v>0.35652434</v>
      </c>
      <c r="Q312" s="2">
        <v>5</v>
      </c>
      <c r="R312" s="2"/>
      <c r="S312" s="2">
        <f t="array" ref="S312">IF(A313=A312,(E313-E312)/(B313-B312),"")</f>
        <v>0.13879654799999913</v>
      </c>
      <c r="T312" s="2">
        <f t="array" ref="T312">IF(A313=A312,(M313-M312)/(B313-B312),"")</f>
        <v>-0.15567179800000019</v>
      </c>
      <c r="U312" s="2">
        <f t="array" ref="U312">IF(A313=A312,(I313-I312)/(B313-B312),"")</f>
        <v>0.28978079999999978</v>
      </c>
      <c r="V312" s="2">
        <f t="shared" si="39"/>
        <v>89</v>
      </c>
      <c r="W312" s="2">
        <f t="shared" si="102"/>
        <v>94</v>
      </c>
      <c r="X312" s="2">
        <f t="shared" si="103"/>
        <v>87</v>
      </c>
      <c r="Y312" s="2" t="str">
        <f t="shared" si="78"/>
        <v/>
      </c>
      <c r="Z312" s="2" t="str">
        <f t="shared" si="79"/>
        <v/>
      </c>
      <c r="AA312" s="2" t="str">
        <f t="shared" si="80"/>
        <v/>
      </c>
      <c r="AB312" s="2">
        <f t="shared" si="101"/>
        <v>-0.44545259799999998</v>
      </c>
      <c r="AC312" s="2" t="str">
        <f>IF(A312&lt;&gt;A311,LOOKUP(A312:A998,REGIONS!A:A,REGIONS!B:B),"")</f>
        <v>South Asia</v>
      </c>
      <c r="AD312" s="2"/>
    </row>
    <row r="313" spans="1:30" x14ac:dyDescent="0.2">
      <c r="A313" s="3" t="s">
        <v>189</v>
      </c>
      <c r="B313" s="3">
        <v>2020</v>
      </c>
      <c r="C313" s="3">
        <v>220892.32810000001</v>
      </c>
      <c r="D313" s="3">
        <v>37.165000919999997</v>
      </c>
      <c r="E313" s="3">
        <v>90.148965079999996</v>
      </c>
      <c r="F313" s="3">
        <v>3.8222795249999999</v>
      </c>
      <c r="G313" s="3">
        <v>4.4133075740000001</v>
      </c>
      <c r="H313" s="3">
        <v>1.61544782</v>
      </c>
      <c r="I313" s="3">
        <v>88.599860759999999</v>
      </c>
      <c r="J313" s="3">
        <v>3.852278117</v>
      </c>
      <c r="K313" s="3">
        <v>5.1745965089999997</v>
      </c>
      <c r="L313" s="3">
        <v>2.3732646169999998</v>
      </c>
      <c r="M313" s="3">
        <v>92.768049849999997</v>
      </c>
      <c r="N313" s="3">
        <v>3.7715611619999998</v>
      </c>
      <c r="O313" s="3">
        <v>3.126184571</v>
      </c>
      <c r="P313" s="3">
        <v>0.33420442230000003</v>
      </c>
      <c r="Q313" s="2" t="str">
        <v/>
      </c>
      <c r="R313" s="2"/>
      <c r="S313" s="2" t="str">
        <f t="array" ref="S313">IF(A314=A313,(E314-E313)/(B314-B313),"")</f>
        <v/>
      </c>
      <c r="T313" s="2" t="str">
        <f t="array" ref="T313">IF(A314=A313,(M314-M313)/(B314-B313),"")</f>
        <v/>
      </c>
      <c r="U313" s="2" t="str">
        <f t="array" ref="U313">IF(A314=A313,(I314-I313)/(B314-B313),"")</f>
        <v/>
      </c>
      <c r="V313" s="2">
        <f t="shared" si="39"/>
        <v>90</v>
      </c>
      <c r="W313" s="2">
        <f t="shared" si="102"/>
        <v>93</v>
      </c>
      <c r="X313" s="2">
        <f t="shared" si="103"/>
        <v>89</v>
      </c>
      <c r="Y313" s="2" t="str">
        <f t="shared" si="78"/>
        <v/>
      </c>
      <c r="Z313" s="2" t="str">
        <f t="shared" si="79"/>
        <v/>
      </c>
      <c r="AA313" s="2" t="str">
        <f t="shared" si="80"/>
        <v/>
      </c>
      <c r="AB313" s="2">
        <f t="shared" si="101"/>
        <v>0</v>
      </c>
      <c r="AC313" s="2" t="str">
        <f>IF(A313&lt;&gt;A312,LOOKUP(A313:A998,REGIONS!A:A,REGIONS!B:B),"")</f>
        <v/>
      </c>
      <c r="AD313" s="2"/>
    </row>
    <row r="314" spans="1:30" x14ac:dyDescent="0.2">
      <c r="A314" s="3" t="s">
        <v>190</v>
      </c>
      <c r="B314" s="3">
        <v>2015</v>
      </c>
      <c r="C314" s="3">
        <v>17.665000920000001</v>
      </c>
      <c r="D314" s="3">
        <v>78.158996579999993</v>
      </c>
      <c r="E314" s="3">
        <v>99.630150850000007</v>
      </c>
      <c r="F314" s="3">
        <v>0</v>
      </c>
      <c r="G314" s="3">
        <v>0.36984914990000001</v>
      </c>
      <c r="H314" s="3">
        <v>0</v>
      </c>
      <c r="I314" s="3">
        <v>99.61387148</v>
      </c>
      <c r="J314" s="3">
        <v>0</v>
      </c>
      <c r="K314" s="3">
        <v>0.38612851729999997</v>
      </c>
      <c r="L314" s="3">
        <v>0</v>
      </c>
      <c r="M314" s="3">
        <v>99.634701730000003</v>
      </c>
      <c r="N314" s="3">
        <v>0</v>
      </c>
      <c r="O314" s="3">
        <v>0.36529827059999997</v>
      </c>
      <c r="P314" s="3">
        <v>0</v>
      </c>
      <c r="Q314" s="2">
        <v>5</v>
      </c>
      <c r="R314" s="2"/>
      <c r="S314" s="2">
        <f t="array" ref="S314">IF(A315=A314,(E315-E314)/(B315-B314),"")</f>
        <v>5.4789299999981724E-3</v>
      </c>
      <c r="T314" s="2">
        <f t="array" ref="T314">IF(A315=A314,(M315-M314)/(B315-B314),"")</f>
        <v>-9.9948000001859325E-5</v>
      </c>
      <c r="U314" s="2">
        <f t="array" ref="U314">IF(A315=A314,(I315-I314)/(B315-B314),"")</f>
        <v>2.8622709999999073E-2</v>
      </c>
      <c r="V314" s="2">
        <f t="shared" si="39"/>
        <v>100</v>
      </c>
      <c r="W314" s="2">
        <f t="shared" si="102"/>
        <v>100</v>
      </c>
      <c r="X314" s="2">
        <f t="shared" si="103"/>
        <v>100</v>
      </c>
      <c r="Y314" s="2" t="str">
        <f t="shared" si="78"/>
        <v>Full access</v>
      </c>
      <c r="Z314" s="2" t="str">
        <f t="shared" si="79"/>
        <v>Full access</v>
      </c>
      <c r="AA314" s="2" t="str">
        <f t="shared" si="80"/>
        <v>Full access</v>
      </c>
      <c r="AB314" s="2">
        <f t="shared" si="101"/>
        <v>-2.8722658000000931E-2</v>
      </c>
      <c r="AC314" s="2" t="str">
        <f>IF(A314&lt;&gt;A313,LOOKUP(A314:A998,REGIONS!A:A,REGIONS!B:B),"")</f>
        <v>East Asia &amp; Pacific</v>
      </c>
      <c r="AD314" s="2"/>
    </row>
    <row r="315" spans="1:30" x14ac:dyDescent="0.2">
      <c r="A315" s="3" t="s">
        <v>190</v>
      </c>
      <c r="B315" s="3">
        <v>2020</v>
      </c>
      <c r="C315" s="3">
        <v>18.091999049999998</v>
      </c>
      <c r="D315" s="3">
        <v>80.987998959999999</v>
      </c>
      <c r="E315" s="3">
        <v>99.657545499999998</v>
      </c>
      <c r="F315" s="3">
        <v>0</v>
      </c>
      <c r="G315" s="3">
        <v>0.34245449839999997</v>
      </c>
      <c r="H315" s="3">
        <v>0</v>
      </c>
      <c r="I315" s="3">
        <v>99.756985029999996</v>
      </c>
      <c r="J315" s="3">
        <v>0</v>
      </c>
      <c r="K315" s="3">
        <v>0.2430149677</v>
      </c>
      <c r="L315" s="3">
        <v>0</v>
      </c>
      <c r="M315" s="3">
        <v>99.634201989999994</v>
      </c>
      <c r="N315" s="3">
        <v>0</v>
      </c>
      <c r="O315" s="3">
        <v>0.36579800779999999</v>
      </c>
      <c r="P315" s="3">
        <v>0</v>
      </c>
      <c r="Q315" s="2" t="str">
        <v/>
      </c>
      <c r="R315" s="2"/>
      <c r="S315" s="2" t="str">
        <f t="array" ref="S315">IF(A316=A315,(E316-E315)/(B316-B315),"")</f>
        <v/>
      </c>
      <c r="T315" s="2" t="str">
        <f t="array" ref="T315">IF(A316=A315,(M316-M315)/(B316-B315),"")</f>
        <v/>
      </c>
      <c r="U315" s="2" t="str">
        <f t="array" ref="U315">IF(A316=A315,(I316-I315)/(B316-B315),"")</f>
        <v/>
      </c>
      <c r="V315" s="2">
        <f t="shared" si="39"/>
        <v>100</v>
      </c>
      <c r="W315" s="2">
        <f t="shared" si="102"/>
        <v>100</v>
      </c>
      <c r="X315" s="2">
        <f t="shared" si="103"/>
        <v>100</v>
      </c>
      <c r="Y315" s="2" t="str">
        <f t="shared" si="78"/>
        <v/>
      </c>
      <c r="Z315" s="2" t="str">
        <f t="shared" si="79"/>
        <v/>
      </c>
      <c r="AA315" s="2" t="str">
        <f t="shared" si="80"/>
        <v/>
      </c>
      <c r="AB315" s="2">
        <f t="shared" si="101"/>
        <v>0</v>
      </c>
      <c r="AC315" s="2" t="str">
        <f>IF(A315&lt;&gt;A314,LOOKUP(A315:A998,REGIONS!A:A,REGIONS!B:B),"")</f>
        <v/>
      </c>
      <c r="AD315" s="2"/>
    </row>
    <row r="316" spans="1:30" x14ac:dyDescent="0.2">
      <c r="A316" s="3" t="s">
        <v>191</v>
      </c>
      <c r="B316" s="3">
        <v>2015</v>
      </c>
      <c r="C316" s="3">
        <v>3968.48999</v>
      </c>
      <c r="D316" s="3">
        <v>66.695999150000006</v>
      </c>
      <c r="E316" s="3">
        <v>92.904365609999999</v>
      </c>
      <c r="F316" s="3">
        <v>1.845644171</v>
      </c>
      <c r="G316" s="3">
        <v>3.160016841</v>
      </c>
      <c r="H316" s="3">
        <v>2.08997338</v>
      </c>
      <c r="I316" s="3">
        <v>83.679579529999998</v>
      </c>
      <c r="J316" s="3">
        <v>1.737106037</v>
      </c>
      <c r="K316" s="3">
        <v>8.379298168</v>
      </c>
      <c r="L316" s="3">
        <v>6.2040162600000004</v>
      </c>
      <c r="M316" s="3">
        <v>97.510677389999998</v>
      </c>
      <c r="N316" s="3">
        <v>1.899841721</v>
      </c>
      <c r="O316" s="3">
        <v>0.55381483909999996</v>
      </c>
      <c r="P316" s="3">
        <v>3.5666046159999999E-2</v>
      </c>
      <c r="Q316" s="2">
        <v>5</v>
      </c>
      <c r="R316" s="2"/>
      <c r="S316" s="2">
        <f t="array" ref="S316">IF(A317=A316,(E317-E316)/(B317-B316),"")</f>
        <v>0.29363575000000142</v>
      </c>
      <c r="T316" s="2">
        <f t="array" ref="T316">IF(A317=A316,(M317-M316)/(B317-B316),"")</f>
        <v>0.11564305600000183</v>
      </c>
      <c r="U316" s="2">
        <f t="array" ref="U316">IF(A317=A316,(I317-I316)/(B317-B316),"")</f>
        <v>0.52870074600000128</v>
      </c>
      <c r="V316" s="2">
        <f t="shared" si="39"/>
        <v>93</v>
      </c>
      <c r="W316" s="2">
        <f t="shared" si="102"/>
        <v>98</v>
      </c>
      <c r="X316" s="2">
        <f t="shared" si="103"/>
        <v>84</v>
      </c>
      <c r="Y316" s="2" t="str">
        <f t="shared" si="78"/>
        <v/>
      </c>
      <c r="Z316" s="2" t="str">
        <f t="shared" si="79"/>
        <v/>
      </c>
      <c r="AA316" s="2" t="str">
        <f t="shared" si="80"/>
        <v/>
      </c>
      <c r="AB316" s="2">
        <f t="shared" si="101"/>
        <v>-0.41305768999999948</v>
      </c>
      <c r="AC316" s="2" t="str">
        <f>IF(A316&lt;&gt;A315,LOOKUP(A316:A998,REGIONS!A:A,REGIONS!B:B),"")</f>
        <v>Latin America &amp; Caribbean</v>
      </c>
      <c r="AD316" s="2"/>
    </row>
    <row r="317" spans="1:30" x14ac:dyDescent="0.2">
      <c r="A317" s="3" t="s">
        <v>191</v>
      </c>
      <c r="B317" s="3">
        <v>2020</v>
      </c>
      <c r="C317" s="3">
        <v>4314.7680659999996</v>
      </c>
      <c r="D317" s="3">
        <v>68.414001459999994</v>
      </c>
      <c r="E317" s="3">
        <v>94.372544360000006</v>
      </c>
      <c r="F317" s="3">
        <v>1.8734805919999999</v>
      </c>
      <c r="G317" s="3">
        <v>2.2623042469999999</v>
      </c>
      <c r="H317" s="3">
        <v>1.491670799</v>
      </c>
      <c r="I317" s="3">
        <v>86.323083260000004</v>
      </c>
      <c r="J317" s="3">
        <v>1.791982583</v>
      </c>
      <c r="K317" s="3">
        <v>7.1623643420000001</v>
      </c>
      <c r="L317" s="3">
        <v>4.7225698109999996</v>
      </c>
      <c r="M317" s="3">
        <v>98.088892670000007</v>
      </c>
      <c r="N317" s="3">
        <v>1.9111073329999999</v>
      </c>
      <c r="O317" s="3">
        <v>0</v>
      </c>
      <c r="P317" s="3">
        <v>0</v>
      </c>
      <c r="Q317" s="2" t="str">
        <v/>
      </c>
      <c r="R317" s="2"/>
      <c r="S317" s="2" t="str">
        <f t="array" ref="S317">IF(A318=A317,(E318-E317)/(B318-B317),"")</f>
        <v/>
      </c>
      <c r="T317" s="2" t="str">
        <f t="array" ref="T317">IF(A318=A317,(M318-M317)/(B318-B317),"")</f>
        <v/>
      </c>
      <c r="U317" s="2" t="str">
        <f t="array" ref="U317">IF(A318=A317,(I318-I317)/(B318-B317),"")</f>
        <v/>
      </c>
      <c r="V317" s="2">
        <f t="shared" si="39"/>
        <v>94</v>
      </c>
      <c r="W317" s="2">
        <f t="shared" si="102"/>
        <v>98</v>
      </c>
      <c r="X317" s="2">
        <f t="shared" si="103"/>
        <v>86</v>
      </c>
      <c r="Y317" s="2" t="str">
        <f t="shared" si="78"/>
        <v/>
      </c>
      <c r="Z317" s="2" t="str">
        <f t="shared" si="79"/>
        <v/>
      </c>
      <c r="AA317" s="2" t="str">
        <f t="shared" si="80"/>
        <v/>
      </c>
      <c r="AB317" s="2">
        <f t="shared" si="101"/>
        <v>0</v>
      </c>
      <c r="AC317" s="2" t="str">
        <f>IF(A317&lt;&gt;A316,LOOKUP(A317:A998,REGIONS!A:A,REGIONS!B:B),"")</f>
        <v/>
      </c>
      <c r="AD317" s="2"/>
    </row>
    <row r="318" spans="1:30" x14ac:dyDescent="0.2">
      <c r="A318" s="3" t="s">
        <v>192</v>
      </c>
      <c r="B318" s="3">
        <v>2015</v>
      </c>
      <c r="C318" s="3">
        <v>8107.7719729999999</v>
      </c>
      <c r="D318" s="3">
        <v>13.01200008</v>
      </c>
      <c r="E318" s="3">
        <v>41.485508439999997</v>
      </c>
      <c r="F318" s="3">
        <v>1.8099530800000001</v>
      </c>
      <c r="G318" s="3">
        <v>21.261051999999999</v>
      </c>
      <c r="H318" s="3">
        <v>35.443486479999997</v>
      </c>
      <c r="I318" s="3">
        <v>34.990633000000003</v>
      </c>
      <c r="J318" s="3">
        <v>1.8047244330000001</v>
      </c>
      <c r="K318" s="3">
        <v>23.25354875</v>
      </c>
      <c r="L318" s="3">
        <v>39.951093819999997</v>
      </c>
      <c r="M318" s="3">
        <v>84.90514306</v>
      </c>
      <c r="N318" s="3">
        <v>1.844907912</v>
      </c>
      <c r="O318" s="3">
        <v>7.9407764350000001</v>
      </c>
      <c r="P318" s="3">
        <v>5.309172598</v>
      </c>
      <c r="Q318" s="2">
        <v>5</v>
      </c>
      <c r="R318" s="2"/>
      <c r="S318" s="2">
        <f t="array" ref="S318">IF(A319=A318,(E319-E318)/(B319-B318),"")</f>
        <v>0.77170181600000087</v>
      </c>
      <c r="T318" s="2">
        <f t="array" ref="T318">IF(A319=A318,(M319-M318)/(B319-B318),"")</f>
        <v>0.2340257159999993</v>
      </c>
      <c r="U318" s="2">
        <f t="array" ref="U318">IF(A319=A318,(I319-I318)/(B319-B318),"")</f>
        <v>0.81614213399999902</v>
      </c>
      <c r="V318" s="2">
        <f t="shared" si="39"/>
        <v>41</v>
      </c>
      <c r="W318" s="2">
        <f t="shared" si="102"/>
        <v>85</v>
      </c>
      <c r="X318" s="2">
        <f t="shared" si="103"/>
        <v>35</v>
      </c>
      <c r="Y318" s="2" t="str">
        <f t="shared" si="78"/>
        <v/>
      </c>
      <c r="Z318" s="2" t="str">
        <f t="shared" si="79"/>
        <v/>
      </c>
      <c r="AA318" s="2" t="str">
        <f t="shared" si="80"/>
        <v/>
      </c>
      <c r="AB318" s="2">
        <f t="shared" si="101"/>
        <v>-0.58211641799999969</v>
      </c>
      <c r="AC318" s="2" t="str">
        <f>IF(A318&lt;&gt;A317,LOOKUP(A318:A998,REGIONS!A:A,REGIONS!B:B),"")</f>
        <v>East Asia &amp; Pacific</v>
      </c>
      <c r="AD318" s="2"/>
    </row>
    <row r="319" spans="1:30" x14ac:dyDescent="0.2">
      <c r="A319" s="3" t="s">
        <v>192</v>
      </c>
      <c r="B319" s="3">
        <v>2020</v>
      </c>
      <c r="C319" s="3">
        <v>8947.0273440000001</v>
      </c>
      <c r="D319" s="3">
        <v>13.34500027</v>
      </c>
      <c r="E319" s="3">
        <v>45.344017520000001</v>
      </c>
      <c r="F319" s="3">
        <v>2.128564452</v>
      </c>
      <c r="G319" s="3">
        <v>22.157624949999999</v>
      </c>
      <c r="H319" s="3">
        <v>30.369793080000001</v>
      </c>
      <c r="I319" s="3">
        <v>39.071343669999997</v>
      </c>
      <c r="J319" s="3">
        <v>2.4298502929999999</v>
      </c>
      <c r="K319" s="3">
        <v>24.431800859999999</v>
      </c>
      <c r="L319" s="3">
        <v>34.067005170000002</v>
      </c>
      <c r="M319" s="3">
        <v>86.075271639999997</v>
      </c>
      <c r="N319" s="3">
        <v>0.17218226079999999</v>
      </c>
      <c r="O319" s="3">
        <v>7.3903855639999998</v>
      </c>
      <c r="P319" s="3">
        <v>6.3621605319999999</v>
      </c>
      <c r="Q319" s="2" t="str">
        <v/>
      </c>
      <c r="R319" s="2"/>
      <c r="S319" s="2" t="str">
        <f t="array" ref="S319">IF(A320=A319,(E320-E319)/(B320-B319),"")</f>
        <v/>
      </c>
      <c r="T319" s="2" t="str">
        <f t="array" ref="T319">IF(A320=A319,(M320-M319)/(B320-B319),"")</f>
        <v/>
      </c>
      <c r="U319" s="2" t="str">
        <f t="array" ref="U319">IF(A320=A319,(I320-I319)/(B320-B319),"")</f>
        <v/>
      </c>
      <c r="V319" s="2">
        <f t="shared" si="39"/>
        <v>45</v>
      </c>
      <c r="W319" s="2">
        <f t="shared" si="102"/>
        <v>86</v>
      </c>
      <c r="X319" s="2">
        <f t="shared" si="103"/>
        <v>39</v>
      </c>
      <c r="Y319" s="2" t="str">
        <f t="shared" si="78"/>
        <v/>
      </c>
      <c r="Z319" s="2" t="str">
        <f t="shared" si="79"/>
        <v/>
      </c>
      <c r="AA319" s="2" t="str">
        <f t="shared" si="80"/>
        <v/>
      </c>
      <c r="AB319" s="2">
        <f t="shared" si="101"/>
        <v>0</v>
      </c>
      <c r="AC319" s="2" t="str">
        <f>IF(A319&lt;&gt;A318,LOOKUP(A319:A998,REGIONS!A:A,REGIONS!B:B),"")</f>
        <v/>
      </c>
      <c r="AD319" s="2"/>
    </row>
    <row r="320" spans="1:30" x14ac:dyDescent="0.2">
      <c r="A320" s="3" t="s">
        <v>193</v>
      </c>
      <c r="B320" s="3">
        <v>2015</v>
      </c>
      <c r="C320" s="3">
        <v>6688.7460940000001</v>
      </c>
      <c r="D320" s="3">
        <v>60.75</v>
      </c>
      <c r="E320" s="3">
        <v>96.836214530000007</v>
      </c>
      <c r="F320" s="3">
        <v>0.32842400300000002</v>
      </c>
      <c r="G320" s="3">
        <v>2.7567681990000001</v>
      </c>
      <c r="H320" s="3">
        <v>7.8593266980000007E-2</v>
      </c>
      <c r="I320" s="3">
        <v>93.344700290000006</v>
      </c>
      <c r="J320" s="3">
        <v>0.69766643969999997</v>
      </c>
      <c r="K320" s="3">
        <v>5.757395646</v>
      </c>
      <c r="L320" s="3">
        <v>0.20023762880000001</v>
      </c>
      <c r="M320" s="3">
        <v>99.092048730000002</v>
      </c>
      <c r="N320" s="3">
        <v>8.9859971169999997E-2</v>
      </c>
      <c r="O320" s="3">
        <v>0.81809130100000005</v>
      </c>
      <c r="P320" s="3">
        <v>0</v>
      </c>
      <c r="Q320" s="2">
        <v>5</v>
      </c>
      <c r="R320" s="2"/>
      <c r="S320" s="2">
        <f t="array" ref="S320">IF(A321=A320,(E321-E320)/(B321-B320),"")</f>
        <v>0.55145035999999836</v>
      </c>
      <c r="T320" s="2">
        <f t="array" ref="T320">IF(A321=A320,(M321-M320)/(B321-B320),"")</f>
        <v>0.15893996199999946</v>
      </c>
      <c r="U320" s="2">
        <f t="array" ref="U320">IF(A321=A320,(I321-I320)/(B321-B320),"")</f>
        <v>1.1533054479999976</v>
      </c>
      <c r="V320" s="2">
        <f t="shared" si="39"/>
        <v>97</v>
      </c>
      <c r="W320" s="2">
        <f t="shared" si="102"/>
        <v>99</v>
      </c>
      <c r="X320" s="2">
        <f t="shared" si="103"/>
        <v>93</v>
      </c>
      <c r="Y320" s="2" t="str">
        <f t="shared" si="78"/>
        <v/>
      </c>
      <c r="Z320" s="2" t="str">
        <f t="shared" si="79"/>
        <v/>
      </c>
      <c r="AA320" s="2" t="str">
        <f t="shared" si="80"/>
        <v/>
      </c>
      <c r="AB320" s="2">
        <f t="shared" si="101"/>
        <v>-0.99436548599999808</v>
      </c>
      <c r="AC320" s="2" t="str">
        <f>IF(A320&lt;&gt;A319,LOOKUP(A320:A998,REGIONS!A:A,REGIONS!B:B),"")</f>
        <v>Latin America &amp; Caribbean</v>
      </c>
      <c r="AD320" s="2"/>
    </row>
    <row r="321" spans="1:30" x14ac:dyDescent="0.2">
      <c r="A321" s="3" t="s">
        <v>193</v>
      </c>
      <c r="B321" s="3">
        <v>2020</v>
      </c>
      <c r="C321" s="3">
        <v>7132.5297849999997</v>
      </c>
      <c r="D321" s="3">
        <v>62.182994839999999</v>
      </c>
      <c r="E321" s="3">
        <v>99.593466329999998</v>
      </c>
      <c r="F321" s="3">
        <v>0.40653024389999998</v>
      </c>
      <c r="G321" s="3">
        <v>3.4229177000000001E-6</v>
      </c>
      <c r="H321" s="3">
        <v>0</v>
      </c>
      <c r="I321" s="3">
        <v>99.111227529999994</v>
      </c>
      <c r="J321" s="3">
        <v>0.88877246840000002</v>
      </c>
      <c r="K321" s="3">
        <v>0</v>
      </c>
      <c r="L321" s="3">
        <v>0</v>
      </c>
      <c r="M321" s="3">
        <v>99.886748539999999</v>
      </c>
      <c r="N321" s="3">
        <v>0.11325146429999999</v>
      </c>
      <c r="O321" s="3">
        <v>0</v>
      </c>
      <c r="P321" s="3">
        <v>0</v>
      </c>
      <c r="Q321" s="2" t="str">
        <v/>
      </c>
      <c r="R321" s="2"/>
      <c r="S321" s="2" t="str">
        <f t="array" ref="S321">IF(A322=A321,(E322-E321)/(B322-B321),"")</f>
        <v/>
      </c>
      <c r="T321" s="2" t="str">
        <f t="array" ref="T321">IF(A322=A321,(M322-M321)/(B322-B321),"")</f>
        <v/>
      </c>
      <c r="U321" s="2" t="str">
        <f t="array" ref="U321">IF(A322=A321,(I322-I321)/(B322-B321),"")</f>
        <v/>
      </c>
      <c r="V321" s="2">
        <f t="shared" si="39"/>
        <v>100</v>
      </c>
      <c r="W321" s="2">
        <f t="shared" si="102"/>
        <v>100</v>
      </c>
      <c r="X321" s="2">
        <f t="shared" si="103"/>
        <v>99</v>
      </c>
      <c r="Y321" s="2" t="str">
        <f t="shared" si="78"/>
        <v/>
      </c>
      <c r="Z321" s="2" t="str">
        <f t="shared" si="79"/>
        <v/>
      </c>
      <c r="AA321" s="2" t="str">
        <f t="shared" si="80"/>
        <v/>
      </c>
      <c r="AB321" s="2">
        <f t="shared" si="101"/>
        <v>0</v>
      </c>
      <c r="AC321" s="2" t="str">
        <f>IF(A321&lt;&gt;A320,LOOKUP(A321:A998,REGIONS!A:A,REGIONS!B:B),"")</f>
        <v/>
      </c>
      <c r="AD321" s="2"/>
    </row>
    <row r="322" spans="1:30" x14ac:dyDescent="0.2">
      <c r="A322" s="3" t="s">
        <v>194</v>
      </c>
      <c r="B322" s="3">
        <v>2015</v>
      </c>
      <c r="C322" s="3">
        <v>30470.738280000001</v>
      </c>
      <c r="D322" s="3">
        <v>77.357002260000002</v>
      </c>
      <c r="E322" s="3">
        <v>90.282003040000006</v>
      </c>
      <c r="F322" s="3">
        <v>0.93258347190000002</v>
      </c>
      <c r="G322" s="3">
        <v>5.7636260549999996</v>
      </c>
      <c r="H322" s="3">
        <v>3.0217874390000001</v>
      </c>
      <c r="I322" s="3">
        <v>73.287623839999995</v>
      </c>
      <c r="J322" s="3">
        <v>1.5230403370000001</v>
      </c>
      <c r="K322" s="3">
        <v>12.99206766</v>
      </c>
      <c r="L322" s="3">
        <v>12.197268169999999</v>
      </c>
      <c r="M322" s="3">
        <v>95.256387020000005</v>
      </c>
      <c r="N322" s="3">
        <v>0.75975208999999999</v>
      </c>
      <c r="O322" s="3">
        <v>3.6478085579999999</v>
      </c>
      <c r="P322" s="3">
        <v>0.33605232909999999</v>
      </c>
      <c r="Q322" s="2">
        <v>5</v>
      </c>
      <c r="R322" s="2"/>
      <c r="S322" s="2">
        <f t="array" ref="S322">IF(A323=A322,(E323-E322)/(B323-B322),"")</f>
        <v>0.57147263399999981</v>
      </c>
      <c r="T322" s="2">
        <f t="array" ref="T322">IF(A323=A322,(M323-M322)/(B323-B322),"")</f>
        <v>0.2606914119999999</v>
      </c>
      <c r="U322" s="2">
        <f t="array" ref="U322">IF(A323=A322,(I323-I322)/(B323-B322),"")</f>
        <v>1.502362930000001</v>
      </c>
      <c r="V322" s="2">
        <f t="shared" si="39"/>
        <v>90</v>
      </c>
      <c r="W322" s="2">
        <f t="shared" si="102"/>
        <v>95</v>
      </c>
      <c r="X322" s="2">
        <f t="shared" si="103"/>
        <v>73</v>
      </c>
      <c r="Y322" s="2" t="str">
        <f t="shared" si="78"/>
        <v/>
      </c>
      <c r="Z322" s="2" t="str">
        <f t="shared" si="79"/>
        <v/>
      </c>
      <c r="AA322" s="2" t="str">
        <f t="shared" si="80"/>
        <v/>
      </c>
      <c r="AB322" s="2">
        <f t="shared" si="101"/>
        <v>-1.2416715180000011</v>
      </c>
      <c r="AC322" s="2" t="str">
        <f>IF(A322&lt;&gt;A321,LOOKUP(A322:A998,REGIONS!A:A,REGIONS!B:B),"")</f>
        <v>Latin America &amp; Caribbean</v>
      </c>
      <c r="AD322" s="2"/>
    </row>
    <row r="323" spans="1:30" x14ac:dyDescent="0.2">
      <c r="A323" s="3" t="s">
        <v>194</v>
      </c>
      <c r="B323" s="3">
        <v>2020</v>
      </c>
      <c r="C323" s="3">
        <v>32971.847659999999</v>
      </c>
      <c r="D323" s="3">
        <v>78.297004700000002</v>
      </c>
      <c r="E323" s="3">
        <v>93.139366210000006</v>
      </c>
      <c r="F323" s="3">
        <v>0.84955935110000003</v>
      </c>
      <c r="G323" s="3">
        <v>4.1504683489999996</v>
      </c>
      <c r="H323" s="3">
        <v>1.8606060870000001</v>
      </c>
      <c r="I323" s="3">
        <v>80.79943849</v>
      </c>
      <c r="J323" s="3">
        <v>1.5969437710000001</v>
      </c>
      <c r="K323" s="3">
        <v>9.6126911629999992</v>
      </c>
      <c r="L323" s="3">
        <v>7.9909265779999998</v>
      </c>
      <c r="M323" s="3">
        <v>96.559844080000005</v>
      </c>
      <c r="N323" s="3">
        <v>0.64239323559999995</v>
      </c>
      <c r="O323" s="3">
        <v>2.6364086929999999</v>
      </c>
      <c r="P323" s="3">
        <v>0.1613539953</v>
      </c>
      <c r="Q323" s="2" t="str">
        <v/>
      </c>
      <c r="R323" s="2"/>
      <c r="S323" s="2" t="str">
        <f t="array" ref="S323">IF(A324=A323,(E324-E323)/(B324-B323),"")</f>
        <v/>
      </c>
      <c r="T323" s="2" t="str">
        <f t="array" ref="T323">IF(A324=A323,(M324-M323)/(B324-B323),"")</f>
        <v/>
      </c>
      <c r="U323" s="2" t="str">
        <f t="array" ref="U323">IF(A324=A323,(I324-I323)/(B324-B323),"")</f>
        <v/>
      </c>
      <c r="V323" s="2">
        <f t="shared" si="39"/>
        <v>93</v>
      </c>
      <c r="W323" s="2">
        <f t="shared" si="102"/>
        <v>97</v>
      </c>
      <c r="X323" s="2">
        <f t="shared" si="103"/>
        <v>81</v>
      </c>
      <c r="Y323" s="2" t="str">
        <f t="shared" si="78"/>
        <v/>
      </c>
      <c r="Z323" s="2" t="str">
        <f t="shared" si="79"/>
        <v/>
      </c>
      <c r="AA323" s="2" t="str">
        <f t="shared" si="80"/>
        <v/>
      </c>
      <c r="AB323" s="2">
        <f t="shared" si="101"/>
        <v>0</v>
      </c>
      <c r="AC323" s="2" t="str">
        <f>IF(A323&lt;&gt;A322,LOOKUP(A323:A998,REGIONS!A:A,REGIONS!B:B),"")</f>
        <v/>
      </c>
      <c r="AD323" s="2"/>
    </row>
    <row r="324" spans="1:30" x14ac:dyDescent="0.2">
      <c r="A324" s="3" t="s">
        <v>195</v>
      </c>
      <c r="B324" s="3">
        <v>2015</v>
      </c>
      <c r="C324" s="3">
        <v>102113.2031</v>
      </c>
      <c r="D324" s="3">
        <v>46.284000399999996</v>
      </c>
      <c r="E324" s="3">
        <v>92.017701020000004</v>
      </c>
      <c r="F324" s="3">
        <v>2.9204293190000001</v>
      </c>
      <c r="G324" s="3">
        <v>4.5321384619999998</v>
      </c>
      <c r="H324" s="3">
        <v>0.52973119440000005</v>
      </c>
      <c r="I324" s="3">
        <v>88.208162329999993</v>
      </c>
      <c r="J324" s="3">
        <v>3.8258925420000001</v>
      </c>
      <c r="K324" s="3">
        <v>7.1112130369999997</v>
      </c>
      <c r="L324" s="3">
        <v>0.85473209370000003</v>
      </c>
      <c r="M324" s="3">
        <v>96.438952139999998</v>
      </c>
      <c r="N324" s="3">
        <v>1.8695723529999999</v>
      </c>
      <c r="O324" s="3">
        <v>1.5389318729999999</v>
      </c>
      <c r="P324" s="3">
        <v>0.15254363930000001</v>
      </c>
      <c r="Q324" s="2">
        <v>5</v>
      </c>
      <c r="R324" s="2"/>
      <c r="S324" s="2">
        <f t="array" ref="S324">IF(A325=A324,(E325-E324)/(B325-B324),"")</f>
        <v>0.41826670799999877</v>
      </c>
      <c r="T324" s="2">
        <f t="array" ref="T324">IF(A325=A324,(M325-M324)/(B325-B324),"")</f>
        <v>0.21007607200000109</v>
      </c>
      <c r="U324" s="2">
        <f t="array" ref="U324">IF(A325=A324,(I325-I324)/(B325-B324),"")</f>
        <v>0.57075417800000139</v>
      </c>
      <c r="V324" s="2">
        <f t="shared" si="39"/>
        <v>92</v>
      </c>
      <c r="W324" s="2">
        <f t="shared" si="102"/>
        <v>96</v>
      </c>
      <c r="X324" s="2">
        <f t="shared" si="103"/>
        <v>88</v>
      </c>
      <c r="Y324" s="2" t="str">
        <f t="shared" si="78"/>
        <v/>
      </c>
      <c r="Z324" s="2" t="str">
        <f t="shared" si="79"/>
        <v/>
      </c>
      <c r="AA324" s="2" t="str">
        <f t="shared" si="80"/>
        <v/>
      </c>
      <c r="AB324" s="2">
        <f t="shared" si="101"/>
        <v>-0.36067810600000028</v>
      </c>
      <c r="AC324" s="2" t="str">
        <f>IF(A324&lt;&gt;A323,LOOKUP(A324:A998,REGIONS!A:A,REGIONS!B:B),"")</f>
        <v>South Asia</v>
      </c>
      <c r="AD324" s="2"/>
    </row>
    <row r="325" spans="1:30" x14ac:dyDescent="0.2">
      <c r="A325" s="3" t="s">
        <v>195</v>
      </c>
      <c r="B325" s="3">
        <v>2020</v>
      </c>
      <c r="C325" s="3">
        <v>109581.08590000001</v>
      </c>
      <c r="D325" s="3">
        <v>47.407997129999998</v>
      </c>
      <c r="E325" s="3">
        <v>94.109034559999998</v>
      </c>
      <c r="F325" s="3">
        <v>2.8564861370000001</v>
      </c>
      <c r="G325" s="3">
        <v>3.0344793069999998</v>
      </c>
      <c r="H325" s="3">
        <v>0</v>
      </c>
      <c r="I325" s="3">
        <v>91.06193322</v>
      </c>
      <c r="J325" s="3">
        <v>3.9595204279999998</v>
      </c>
      <c r="K325" s="3">
        <v>4.978546347</v>
      </c>
      <c r="L325" s="3">
        <v>0</v>
      </c>
      <c r="M325" s="3">
        <v>97.489332500000003</v>
      </c>
      <c r="N325" s="3">
        <v>1.632836465</v>
      </c>
      <c r="O325" s="3">
        <v>0.87783103600000001</v>
      </c>
      <c r="P325" s="3">
        <v>0</v>
      </c>
      <c r="Q325" s="2" t="str">
        <v/>
      </c>
      <c r="R325" s="2"/>
      <c r="S325" s="2" t="str">
        <f t="array" ref="S325">IF(A326=A325,(E326-E325)/(B326-B325),"")</f>
        <v/>
      </c>
      <c r="T325" s="2" t="str">
        <f t="array" ref="T325">IF(A326=A325,(M326-M325)/(B326-B325),"")</f>
        <v/>
      </c>
      <c r="U325" s="2" t="str">
        <f t="array" ref="U325">IF(A326=A325,(I326-I325)/(B326-B325),"")</f>
        <v/>
      </c>
      <c r="V325" s="2">
        <f t="shared" si="39"/>
        <v>94</v>
      </c>
      <c r="W325" s="2">
        <f t="shared" si="102"/>
        <v>97</v>
      </c>
      <c r="X325" s="2">
        <f t="shared" si="103"/>
        <v>91</v>
      </c>
      <c r="Y325" s="2" t="str">
        <f t="shared" si="78"/>
        <v/>
      </c>
      <c r="Z325" s="2" t="str">
        <f t="shared" si="79"/>
        <v/>
      </c>
      <c r="AA325" s="2" t="str">
        <f t="shared" si="80"/>
        <v/>
      </c>
      <c r="AB325" s="2">
        <f t="shared" si="101"/>
        <v>0</v>
      </c>
      <c r="AC325" s="2" t="str">
        <f>IF(A325&lt;&gt;A324,LOOKUP(A325:A998,REGIONS!A:A,REGIONS!B:B),"")</f>
        <v/>
      </c>
      <c r="AD325" s="2"/>
    </row>
    <row r="326" spans="1:30" x14ac:dyDescent="0.2">
      <c r="A326" s="3" t="s">
        <v>196</v>
      </c>
      <c r="B326" s="3">
        <v>2015</v>
      </c>
      <c r="C326" s="3">
        <v>38034.074220000002</v>
      </c>
      <c r="D326" s="3">
        <v>60.27799606</v>
      </c>
      <c r="E326" s="3">
        <v>99.232069879999997</v>
      </c>
      <c r="F326" s="3">
        <v>0</v>
      </c>
      <c r="G326" s="3">
        <v>0.76793012459999999</v>
      </c>
      <c r="H326" s="3">
        <v>0</v>
      </c>
      <c r="I326" s="3">
        <v>98.537903229999998</v>
      </c>
      <c r="J326" s="3">
        <v>0</v>
      </c>
      <c r="K326" s="3">
        <v>1.4620967739999999</v>
      </c>
      <c r="L326" s="3">
        <v>0</v>
      </c>
      <c r="M326" s="3">
        <v>99.689516130000001</v>
      </c>
      <c r="N326" s="3">
        <v>0</v>
      </c>
      <c r="O326" s="3">
        <v>0.31048387100000002</v>
      </c>
      <c r="P326" s="3">
        <v>0</v>
      </c>
      <c r="Q326" s="2">
        <v>5</v>
      </c>
      <c r="R326" s="2"/>
      <c r="S326" s="2">
        <f t="array" ref="S326">IF(A327=A326,(E327-E326)/(B327-B326),"")</f>
        <v>0.1469043340000013</v>
      </c>
      <c r="T326" s="2">
        <f t="array" ref="T326">IF(A327=A326,(M327-M326)/(B327-B326),"")</f>
        <v>5.0967742000000274E-2</v>
      </c>
      <c r="U326" s="2">
        <f t="array" ref="U326">IF(A327=A326,(I327-I326)/(B327-B326),"")</f>
        <v>0.29241935400000046</v>
      </c>
      <c r="V326" s="2">
        <f t="shared" si="39"/>
        <v>99</v>
      </c>
      <c r="W326" s="2">
        <f t="shared" si="102"/>
        <v>100</v>
      </c>
      <c r="X326" s="2">
        <f t="shared" si="103"/>
        <v>99</v>
      </c>
      <c r="Y326" s="2" t="str">
        <f t="shared" si="78"/>
        <v/>
      </c>
      <c r="Z326" s="2" t="str">
        <f t="shared" si="79"/>
        <v>Full access</v>
      </c>
      <c r="AA326" s="2" t="str">
        <f t="shared" si="80"/>
        <v/>
      </c>
      <c r="AB326" s="2">
        <f t="shared" si="101"/>
        <v>-0.2414516120000002</v>
      </c>
      <c r="AC326" s="2" t="str">
        <f>IF(A326&lt;&gt;A325,LOOKUP(A326:A998,REGIONS!A:A,REGIONS!B:B),"")</f>
        <v>Europe &amp; Central Asia</v>
      </c>
      <c r="AD326" s="2"/>
    </row>
    <row r="327" spans="1:30" x14ac:dyDescent="0.2">
      <c r="A327" s="3" t="s">
        <v>196</v>
      </c>
      <c r="B327" s="3">
        <v>2020</v>
      </c>
      <c r="C327" s="3">
        <v>37846.605470000002</v>
      </c>
      <c r="D327" s="3">
        <v>60.043003079999998</v>
      </c>
      <c r="E327" s="3">
        <v>99.966591550000004</v>
      </c>
      <c r="F327" s="3">
        <v>0</v>
      </c>
      <c r="G327" s="3">
        <v>3.3408445289999998E-2</v>
      </c>
      <c r="H327" s="3">
        <v>0</v>
      </c>
      <c r="I327" s="3">
        <v>100</v>
      </c>
      <c r="J327" s="3">
        <v>0</v>
      </c>
      <c r="K327" s="3">
        <v>0</v>
      </c>
      <c r="L327" s="3">
        <v>0</v>
      </c>
      <c r="M327" s="3">
        <v>99.944354840000003</v>
      </c>
      <c r="N327" s="3">
        <v>0</v>
      </c>
      <c r="O327" s="3">
        <v>5.5645161290000002E-2</v>
      </c>
      <c r="P327" s="3">
        <v>0</v>
      </c>
      <c r="Q327" s="2" t="str">
        <v/>
      </c>
      <c r="R327" s="2"/>
      <c r="S327" s="2" t="str">
        <f t="array" ref="S327">IF(A328=A327,(E328-E327)/(B328-B327),"")</f>
        <v/>
      </c>
      <c r="T327" s="2" t="str">
        <f t="array" ref="T327">IF(A328=A327,(M328-M327)/(B328-B327),"")</f>
        <v/>
      </c>
      <c r="U327" s="2" t="str">
        <f t="array" ref="U327">IF(A328=A327,(I328-I327)/(B328-B327),"")</f>
        <v/>
      </c>
      <c r="V327" s="2">
        <f t="shared" si="39"/>
        <v>100</v>
      </c>
      <c r="W327" s="2">
        <f t="shared" si="102"/>
        <v>100</v>
      </c>
      <c r="X327" s="2">
        <f t="shared" si="103"/>
        <v>100</v>
      </c>
      <c r="Y327" s="2" t="str">
        <f t="shared" si="78"/>
        <v/>
      </c>
      <c r="Z327" s="2" t="str">
        <f t="shared" si="79"/>
        <v/>
      </c>
      <c r="AA327" s="2" t="str">
        <f t="shared" si="80"/>
        <v/>
      </c>
      <c r="AB327" s="2">
        <f t="shared" si="101"/>
        <v>0</v>
      </c>
      <c r="AC327" s="2" t="str">
        <f>IF(A327&lt;&gt;A326,LOOKUP(A327:A998,REGIONS!A:A,REGIONS!B:B),"")</f>
        <v/>
      </c>
      <c r="AD327" s="2"/>
    </row>
    <row r="328" spans="1:30" x14ac:dyDescent="0.2">
      <c r="A328" s="3" t="s">
        <v>197</v>
      </c>
      <c r="B328" s="3">
        <v>2015</v>
      </c>
      <c r="C328" s="3">
        <v>10368.3457</v>
      </c>
      <c r="D328" s="3">
        <v>63.513999939999998</v>
      </c>
      <c r="E328" s="3">
        <v>99.904689840000003</v>
      </c>
      <c r="F328" s="3">
        <v>0</v>
      </c>
      <c r="G328" s="3">
        <v>9.5310157000000006E-2</v>
      </c>
      <c r="H328" s="3">
        <v>0</v>
      </c>
      <c r="I328" s="3">
        <v>99.738776090000002</v>
      </c>
      <c r="J328" s="3">
        <v>0</v>
      </c>
      <c r="K328" s="3">
        <v>0.26122391220000002</v>
      </c>
      <c r="L328" s="3">
        <v>0</v>
      </c>
      <c r="M328" s="3">
        <v>100</v>
      </c>
      <c r="N328" s="3">
        <v>0</v>
      </c>
      <c r="O328" s="3">
        <v>0</v>
      </c>
      <c r="P328" s="3">
        <v>0</v>
      </c>
      <c r="Q328" s="2">
        <v>5</v>
      </c>
      <c r="R328" s="2"/>
      <c r="S328" s="2">
        <f t="array" ref="S328">IF(A329=A328,(E329-E328)/(B329-B328),"")</f>
        <v>1.4607659999995803E-3</v>
      </c>
      <c r="T328" s="2">
        <f t="array" ref="T328">IF(A329=A328,(M329-M328)/(B329-B328),"")</f>
        <v>0</v>
      </c>
      <c r="U328" s="2">
        <f t="array" ref="U328">IF(A329=A328,(I329-I328)/(B329-B328),"")</f>
        <v>0</v>
      </c>
      <c r="V328" s="2">
        <f t="shared" si="39"/>
        <v>100</v>
      </c>
      <c r="W328" s="2">
        <f t="shared" si="102"/>
        <v>100</v>
      </c>
      <c r="X328" s="2">
        <f t="shared" si="103"/>
        <v>100</v>
      </c>
      <c r="Y328" s="2" t="str">
        <f t="shared" si="78"/>
        <v>Full access</v>
      </c>
      <c r="Z328" s="2" t="str">
        <f t="shared" si="79"/>
        <v>Full access</v>
      </c>
      <c r="AA328" s="2" t="str">
        <f t="shared" si="80"/>
        <v>Full access</v>
      </c>
      <c r="AB328" s="2">
        <f t="shared" si="101"/>
        <v>0</v>
      </c>
      <c r="AC328" s="2" t="str">
        <f>IF(A328&lt;&gt;A327,LOOKUP(A328:A998,REGIONS!A:A,REGIONS!B:B),"")</f>
        <v>Europe &amp; Central Asia</v>
      </c>
      <c r="AD328" s="2"/>
    </row>
    <row r="329" spans="1:30" x14ac:dyDescent="0.2">
      <c r="A329" s="3" t="s">
        <v>197</v>
      </c>
      <c r="B329" s="3">
        <v>2020</v>
      </c>
      <c r="C329" s="3">
        <v>10196.70703</v>
      </c>
      <c r="D329" s="3">
        <v>66.309997559999999</v>
      </c>
      <c r="E329" s="3">
        <v>99.911993670000001</v>
      </c>
      <c r="F329" s="3">
        <v>0</v>
      </c>
      <c r="G329" s="3">
        <v>8.8006333689999994E-2</v>
      </c>
      <c r="H329" s="3">
        <v>0</v>
      </c>
      <c r="I329" s="3">
        <v>99.738776090000002</v>
      </c>
      <c r="J329" s="3">
        <v>0</v>
      </c>
      <c r="K329" s="3">
        <v>0.26122391220000002</v>
      </c>
      <c r="L329" s="3">
        <v>0</v>
      </c>
      <c r="M329" s="3">
        <v>100</v>
      </c>
      <c r="N329" s="3">
        <v>0</v>
      </c>
      <c r="O329" s="3">
        <v>0</v>
      </c>
      <c r="P329" s="3">
        <v>0</v>
      </c>
      <c r="Q329" s="2" t="str">
        <v/>
      </c>
      <c r="R329" s="2"/>
      <c r="S329" s="2" t="str">
        <f t="array" ref="S329">IF(A330=A329,(E330-E329)/(B330-B329),"")</f>
        <v/>
      </c>
      <c r="T329" s="2" t="str">
        <f t="array" ref="T329">IF(A330=A329,(M330-M329)/(B330-B329),"")</f>
        <v/>
      </c>
      <c r="U329" s="2" t="str">
        <f t="array" ref="U329">IF(A330=A329,(I330-I329)/(B330-B329),"")</f>
        <v/>
      </c>
      <c r="V329" s="2">
        <f t="shared" si="39"/>
        <v>100</v>
      </c>
      <c r="W329" s="2">
        <f t="shared" si="102"/>
        <v>100</v>
      </c>
      <c r="X329" s="2">
        <f t="shared" si="103"/>
        <v>100</v>
      </c>
      <c r="Y329" s="2" t="str">
        <f t="shared" si="78"/>
        <v/>
      </c>
      <c r="Z329" s="2" t="str">
        <f t="shared" si="79"/>
        <v/>
      </c>
      <c r="AA329" s="2" t="str">
        <f t="shared" si="80"/>
        <v/>
      </c>
      <c r="AB329" s="2">
        <f t="shared" si="101"/>
        <v>0</v>
      </c>
      <c r="AC329" s="2" t="str">
        <f>IF(A329&lt;&gt;A328,LOOKUP(A329:A998,REGIONS!A:A,REGIONS!B:B),"")</f>
        <v/>
      </c>
      <c r="AD329" s="2"/>
    </row>
    <row r="330" spans="1:30" x14ac:dyDescent="0.2">
      <c r="A330" s="3" t="s">
        <v>198</v>
      </c>
      <c r="B330" s="3">
        <v>2015</v>
      </c>
      <c r="C330" s="3">
        <v>3381.5119629999999</v>
      </c>
      <c r="D330" s="3">
        <v>93.624000550000005</v>
      </c>
      <c r="E330" s="3">
        <v>99.425449760000006</v>
      </c>
      <c r="F330" s="3">
        <v>0</v>
      </c>
      <c r="G330" s="3">
        <v>0.57455024300000002</v>
      </c>
      <c r="H330" s="3">
        <v>0</v>
      </c>
      <c r="I330" s="3" t="s">
        <v>289</v>
      </c>
      <c r="J330" s="3" t="s">
        <v>289</v>
      </c>
      <c r="K330" s="3" t="s">
        <v>289</v>
      </c>
      <c r="L330" s="3" t="s">
        <v>289</v>
      </c>
      <c r="M330" s="3" t="s">
        <v>289</v>
      </c>
      <c r="N330" s="3" t="s">
        <v>289</v>
      </c>
      <c r="O330" s="3" t="s">
        <v>289</v>
      </c>
      <c r="P330" s="3" t="s">
        <v>289</v>
      </c>
      <c r="Q330" s="2">
        <v>5</v>
      </c>
      <c r="R330" s="2"/>
      <c r="S330" s="2">
        <f t="array" ref="S330">IF(A331=A330,(E331-E330)/(B331-B330),"")</f>
        <v>0.11491004799999871</v>
      </c>
      <c r="T330" s="2" t="s">
        <v>289</v>
      </c>
      <c r="U330" s="2" t="s">
        <v>289</v>
      </c>
      <c r="V330" s="2">
        <f t="shared" si="39"/>
        <v>99</v>
      </c>
      <c r="W330" s="2" t="s">
        <v>289</v>
      </c>
      <c r="X330" s="2" t="s">
        <v>289</v>
      </c>
      <c r="Y330" s="2" t="str">
        <f t="shared" si="78"/>
        <v/>
      </c>
      <c r="Z330" s="2" t="str">
        <f t="shared" si="79"/>
        <v/>
      </c>
      <c r="AA330" s="2" t="str">
        <f t="shared" si="80"/>
        <v/>
      </c>
      <c r="AB330" s="2" t="s">
        <v>289</v>
      </c>
      <c r="AC330" s="2" t="str">
        <f>IF(A330&lt;&gt;A329,LOOKUP(A330:A998,REGIONS!A:A,REGIONS!B:B),"")</f>
        <v>Latin America &amp; Caribbean</v>
      </c>
      <c r="AD330" s="2"/>
    </row>
    <row r="331" spans="1:30" x14ac:dyDescent="0.2">
      <c r="A331" s="3" t="s">
        <v>198</v>
      </c>
      <c r="B331" s="3">
        <v>2020</v>
      </c>
      <c r="C331" s="3">
        <v>2860.8400879999999</v>
      </c>
      <c r="D331" s="3">
        <v>93.581001279999995</v>
      </c>
      <c r="E331" s="3">
        <v>100</v>
      </c>
      <c r="F331" s="3">
        <v>0</v>
      </c>
      <c r="G331" s="3">
        <v>0</v>
      </c>
      <c r="H331" s="3">
        <v>0</v>
      </c>
      <c r="I331" s="3" t="s">
        <v>289</v>
      </c>
      <c r="J331" s="3" t="s">
        <v>289</v>
      </c>
      <c r="K331" s="3" t="s">
        <v>289</v>
      </c>
      <c r="L331" s="3" t="s">
        <v>289</v>
      </c>
      <c r="M331" s="3" t="s">
        <v>289</v>
      </c>
      <c r="N331" s="3" t="s">
        <v>289</v>
      </c>
      <c r="O331" s="3" t="s">
        <v>289</v>
      </c>
      <c r="P331" s="3" t="s">
        <v>289</v>
      </c>
      <c r="Q331" s="2" t="str">
        <v/>
      </c>
      <c r="R331" s="2"/>
      <c r="S331" s="2" t="str">
        <f t="array" ref="S331">IF(A332=A331,(E332-E331)/(B332-B331),"")</f>
        <v/>
      </c>
      <c r="T331" s="2" t="str">
        <f t="array" ref="T331">IF(A332=A331,(M332-M331)/(B332-B331),"")</f>
        <v/>
      </c>
      <c r="U331" s="2" t="str">
        <f t="array" ref="U331">IF(A332=A331,(I332-I331)/(B332-B331),"")</f>
        <v/>
      </c>
      <c r="V331" s="2">
        <f t="shared" si="39"/>
        <v>100</v>
      </c>
      <c r="W331" s="2" t="s">
        <v>289</v>
      </c>
      <c r="X331" s="2" t="s">
        <v>289</v>
      </c>
      <c r="Y331" s="2" t="str">
        <f t="shared" si="78"/>
        <v/>
      </c>
      <c r="Z331" s="2" t="str">
        <f t="shared" si="79"/>
        <v/>
      </c>
      <c r="AA331" s="2" t="str">
        <f t="shared" si="80"/>
        <v/>
      </c>
      <c r="AB331" s="2">
        <f>IF((A332=A331),(T331-U331),)</f>
        <v>0</v>
      </c>
      <c r="AC331" s="2" t="str">
        <f>IF(A331&lt;&gt;A330,LOOKUP(A331:A998,REGIONS!A:A,REGIONS!B:B),"")</f>
        <v/>
      </c>
      <c r="AD331" s="2"/>
    </row>
    <row r="332" spans="1:30" x14ac:dyDescent="0.2">
      <c r="A332" s="3" t="s">
        <v>199</v>
      </c>
      <c r="B332" s="3">
        <v>2015</v>
      </c>
      <c r="C332" s="3">
        <v>2565.7080080000001</v>
      </c>
      <c r="D332" s="3">
        <v>98.944992069999998</v>
      </c>
      <c r="E332" s="3">
        <v>99.691501380000005</v>
      </c>
      <c r="F332" s="3">
        <v>0</v>
      </c>
      <c r="G332" s="3">
        <v>0.30849861699999997</v>
      </c>
      <c r="H332" s="3">
        <v>0</v>
      </c>
      <c r="I332" s="3" t="s">
        <v>289</v>
      </c>
      <c r="J332" s="3" t="s">
        <v>289</v>
      </c>
      <c r="K332" s="3" t="s">
        <v>289</v>
      </c>
      <c r="L332" s="3" t="s">
        <v>289</v>
      </c>
      <c r="M332" s="3" t="s">
        <v>289</v>
      </c>
      <c r="N332" s="3" t="s">
        <v>289</v>
      </c>
      <c r="O332" s="3" t="s">
        <v>289</v>
      </c>
      <c r="P332" s="3" t="s">
        <v>289</v>
      </c>
      <c r="Q332" s="2">
        <v>5</v>
      </c>
      <c r="R332" s="2"/>
      <c r="S332" s="2">
        <f t="array" ref="S332">IF(A333=A332,(E333-E332)/(B333-B332),"")</f>
        <v>-2.4679888000000004E-2</v>
      </c>
      <c r="T332" s="2" t="s">
        <v>289</v>
      </c>
      <c r="U332" s="2" t="s">
        <v>289</v>
      </c>
      <c r="V332" s="2">
        <f t="shared" si="39"/>
        <v>100</v>
      </c>
      <c r="W332" s="2" t="s">
        <v>289</v>
      </c>
      <c r="X332" s="2" t="s">
        <v>289</v>
      </c>
      <c r="Y332" s="2" t="str">
        <f t="shared" si="78"/>
        <v>Full access</v>
      </c>
      <c r="Z332" s="2" t="str">
        <f t="shared" si="79"/>
        <v/>
      </c>
      <c r="AA332" s="2" t="str">
        <f t="shared" si="80"/>
        <v/>
      </c>
      <c r="AB332" s="2" t="s">
        <v>289</v>
      </c>
      <c r="AC332" s="2" t="str">
        <f>IF(A332&lt;&gt;A331,LOOKUP(A332:A998,REGIONS!A:A,REGIONS!B:B),"")</f>
        <v>Europe &amp; Central Asia</v>
      </c>
      <c r="AD332" s="2"/>
    </row>
    <row r="333" spans="1:30" x14ac:dyDescent="0.2">
      <c r="A333" s="3" t="s">
        <v>199</v>
      </c>
      <c r="B333" s="3">
        <v>2020</v>
      </c>
      <c r="C333" s="3">
        <v>2881.0600589999999</v>
      </c>
      <c r="D333" s="3">
        <v>99.23500061</v>
      </c>
      <c r="E333" s="3">
        <v>99.568101940000005</v>
      </c>
      <c r="F333" s="3">
        <v>0</v>
      </c>
      <c r="G333" s="3">
        <v>0.4318980637</v>
      </c>
      <c r="H333" s="3">
        <v>0</v>
      </c>
      <c r="I333" s="3" t="s">
        <v>289</v>
      </c>
      <c r="J333" s="3" t="s">
        <v>289</v>
      </c>
      <c r="K333" s="3" t="s">
        <v>289</v>
      </c>
      <c r="L333" s="3" t="s">
        <v>289</v>
      </c>
      <c r="M333" s="3" t="s">
        <v>289</v>
      </c>
      <c r="N333" s="3" t="s">
        <v>289</v>
      </c>
      <c r="O333" s="3" t="s">
        <v>289</v>
      </c>
      <c r="P333" s="3" t="s">
        <v>289</v>
      </c>
      <c r="Q333" s="2" t="str">
        <v/>
      </c>
      <c r="R333" s="2"/>
      <c r="S333" s="2" t="str">
        <f t="array" ref="S333">IF(A334=A333,(E334-E333)/(B334-B333),"")</f>
        <v/>
      </c>
      <c r="T333" s="2" t="str">
        <f t="array" ref="T333">IF(A334=A333,(M334-M333)/(B334-B333),"")</f>
        <v/>
      </c>
      <c r="U333" s="2" t="str">
        <f t="array" ref="U333">IF(A334=A333,(I334-I333)/(B334-B333),"")</f>
        <v/>
      </c>
      <c r="V333" s="2">
        <f t="shared" si="39"/>
        <v>100</v>
      </c>
      <c r="W333" s="2" t="s">
        <v>289</v>
      </c>
      <c r="X333" s="2" t="s">
        <v>289</v>
      </c>
      <c r="Y333" s="2" t="str">
        <f t="shared" si="78"/>
        <v/>
      </c>
      <c r="Z333" s="2" t="str">
        <f t="shared" si="79"/>
        <v/>
      </c>
      <c r="AA333" s="2" t="str">
        <f t="shared" si="80"/>
        <v/>
      </c>
      <c r="AB333" s="2">
        <f>IF((A334=A333),(T333-U333),)</f>
        <v>0</v>
      </c>
      <c r="AC333" s="2" t="str">
        <f>IF(A333&lt;&gt;A332,LOOKUP(A333:A998,REGIONS!A:A,REGIONS!B:B),"")</f>
        <v/>
      </c>
      <c r="AD333" s="2"/>
    </row>
    <row r="334" spans="1:30" x14ac:dyDescent="0.2">
      <c r="A334" s="3" t="s">
        <v>200</v>
      </c>
      <c r="B334" s="3">
        <v>2015</v>
      </c>
      <c r="C334" s="3">
        <v>50823.085939999997</v>
      </c>
      <c r="D334" s="3">
        <v>81.634002690000003</v>
      </c>
      <c r="E334" s="3">
        <v>99.472746409999999</v>
      </c>
      <c r="F334" s="3">
        <v>0</v>
      </c>
      <c r="G334" s="3">
        <v>0.5272535907</v>
      </c>
      <c r="H334" s="3">
        <v>0</v>
      </c>
      <c r="I334" s="3" t="s">
        <v>289</v>
      </c>
      <c r="J334" s="3" t="s">
        <v>289</v>
      </c>
      <c r="K334" s="3" t="s">
        <v>289</v>
      </c>
      <c r="L334" s="3" t="s">
        <v>289</v>
      </c>
      <c r="M334" s="3" t="s">
        <v>289</v>
      </c>
      <c r="N334" s="3" t="s">
        <v>289</v>
      </c>
      <c r="O334" s="3" t="s">
        <v>289</v>
      </c>
      <c r="P334" s="3" t="s">
        <v>289</v>
      </c>
      <c r="Q334" s="2">
        <v>5</v>
      </c>
      <c r="R334" s="2"/>
      <c r="S334" s="2">
        <f t="array" ref="S334">IF(A335=A334,(E335-E334)/(B335-B334),"")</f>
        <v>9.1730047999999439E-2</v>
      </c>
      <c r="T334" s="2" t="s">
        <v>289</v>
      </c>
      <c r="U334" s="2" t="s">
        <v>289</v>
      </c>
      <c r="V334" s="2">
        <f t="shared" si="39"/>
        <v>99</v>
      </c>
      <c r="W334" s="2" t="s">
        <v>289</v>
      </c>
      <c r="X334" s="2" t="s">
        <v>289</v>
      </c>
      <c r="Y334" s="2" t="str">
        <f t="shared" si="78"/>
        <v/>
      </c>
      <c r="Z334" s="2" t="str">
        <f t="shared" si="79"/>
        <v/>
      </c>
      <c r="AA334" s="2" t="str">
        <f t="shared" si="80"/>
        <v/>
      </c>
      <c r="AB334" s="2" t="s">
        <v>289</v>
      </c>
      <c r="AC334" s="2" t="str">
        <f>IF(A334&lt;&gt;A333,LOOKUP(A334:A998,REGIONS!A:A,REGIONS!B:B),"")</f>
        <v>East Asia &amp; Pacific</v>
      </c>
      <c r="AD334" s="2"/>
    </row>
    <row r="335" spans="1:30" x14ac:dyDescent="0.2">
      <c r="A335" s="3" t="s">
        <v>200</v>
      </c>
      <c r="B335" s="3">
        <v>2020</v>
      </c>
      <c r="C335" s="3">
        <v>51269.183590000001</v>
      </c>
      <c r="D335" s="3">
        <v>81.414001459999994</v>
      </c>
      <c r="E335" s="3">
        <v>99.931396649999996</v>
      </c>
      <c r="F335" s="3">
        <v>0</v>
      </c>
      <c r="G335" s="3">
        <v>6.8603352960000002E-2</v>
      </c>
      <c r="H335" s="3">
        <v>0</v>
      </c>
      <c r="I335" s="3" t="s">
        <v>289</v>
      </c>
      <c r="J335" s="3" t="s">
        <v>289</v>
      </c>
      <c r="K335" s="3" t="s">
        <v>289</v>
      </c>
      <c r="L335" s="3" t="s">
        <v>289</v>
      </c>
      <c r="M335" s="3" t="s">
        <v>289</v>
      </c>
      <c r="N335" s="3" t="s">
        <v>289</v>
      </c>
      <c r="O335" s="3" t="s">
        <v>289</v>
      </c>
      <c r="P335" s="3" t="s">
        <v>289</v>
      </c>
      <c r="Q335" s="2" t="str">
        <v/>
      </c>
      <c r="R335" s="2"/>
      <c r="S335" s="2" t="str">
        <f t="array" ref="S335">IF(A336=A335,(E336-E335)/(B336-B335),"")</f>
        <v/>
      </c>
      <c r="T335" s="2" t="str">
        <f t="array" ref="T335">IF(A336=A335,(M336-M335)/(B336-B335),"")</f>
        <v/>
      </c>
      <c r="U335" s="2" t="str">
        <f t="array" ref="U335">IF(A336=A335,(I336-I335)/(B336-B335),"")</f>
        <v/>
      </c>
      <c r="V335" s="2">
        <f t="shared" si="39"/>
        <v>100</v>
      </c>
      <c r="W335" s="2" t="s">
        <v>289</v>
      </c>
      <c r="X335" s="2" t="s">
        <v>289</v>
      </c>
      <c r="Y335" s="2" t="str">
        <f t="shared" si="78"/>
        <v/>
      </c>
      <c r="Z335" s="2" t="str">
        <f t="shared" si="79"/>
        <v/>
      </c>
      <c r="AA335" s="2" t="str">
        <f t="shared" si="80"/>
        <v/>
      </c>
      <c r="AB335" s="2">
        <f t="shared" ref="AB335:AB337" si="104">IF((A336=A335),(T335-U335),)</f>
        <v>0</v>
      </c>
      <c r="AC335" s="2" t="str">
        <f>IF(A335&lt;&gt;A334,LOOKUP(A335:A998,REGIONS!A:A,REGIONS!B:B),"")</f>
        <v/>
      </c>
      <c r="AD335" s="2"/>
    </row>
    <row r="336" spans="1:30" x14ac:dyDescent="0.2">
      <c r="A336" s="3" t="s">
        <v>201</v>
      </c>
      <c r="B336" s="3">
        <v>2015</v>
      </c>
      <c r="C336" s="3">
        <v>4070.705078</v>
      </c>
      <c r="D336" s="3">
        <v>42.489997860000003</v>
      </c>
      <c r="E336" s="3">
        <v>88.576031900000004</v>
      </c>
      <c r="F336" s="3">
        <v>1.485629517</v>
      </c>
      <c r="G336" s="3">
        <v>9.9383385820000001</v>
      </c>
      <c r="H336" s="3">
        <v>0</v>
      </c>
      <c r="I336" s="3">
        <v>82.542490749999999</v>
      </c>
      <c r="J336" s="3">
        <v>1.4702224820000001</v>
      </c>
      <c r="K336" s="3">
        <v>15.987286770000001</v>
      </c>
      <c r="L336" s="3">
        <v>0</v>
      </c>
      <c r="M336" s="3">
        <v>96.742399399999996</v>
      </c>
      <c r="N336" s="3">
        <v>1.5064828610000001</v>
      </c>
      <c r="O336" s="3">
        <v>1.7511177389999999</v>
      </c>
      <c r="P336" s="3">
        <v>0</v>
      </c>
      <c r="Q336" s="2">
        <v>5</v>
      </c>
      <c r="R336" s="2"/>
      <c r="S336" s="2">
        <f t="array" ref="S336">IF(A337=A336,(E337-E336)/(B337-B336),"")</f>
        <v>0.39878606799999827</v>
      </c>
      <c r="T336" s="2">
        <f t="array" ref="T336">IF(A337=A336,(M337-M336)/(B337-B336),"")</f>
        <v>0.12300901600000032</v>
      </c>
      <c r="U336" s="2">
        <f t="array" ref="U336">IF(A337=A336,(I337-I336)/(B337-B336),"")</f>
        <v>0.58770947399999895</v>
      </c>
      <c r="V336" s="2">
        <f t="shared" si="39"/>
        <v>89</v>
      </c>
      <c r="W336" s="2">
        <f t="shared" ref="W336:W337" si="105">ROUND($M$2:$M$463,0)</f>
        <v>97</v>
      </c>
      <c r="X336" s="2">
        <f t="shared" ref="X336:X337" si="106">ROUND(I336:I797,0)</f>
        <v>83</v>
      </c>
      <c r="Y336" s="2" t="str">
        <f t="shared" si="78"/>
        <v/>
      </c>
      <c r="Z336" s="2" t="str">
        <f t="shared" si="79"/>
        <v/>
      </c>
      <c r="AA336" s="2" t="str">
        <f t="shared" si="80"/>
        <v/>
      </c>
      <c r="AB336" s="2">
        <f t="shared" si="104"/>
        <v>-0.46470045799999865</v>
      </c>
      <c r="AC336" s="2" t="str">
        <f>IF(A336&lt;&gt;A335,LOOKUP(A336:A998,REGIONS!A:A,REGIONS!B:B),"")</f>
        <v>Europe &amp; Central Asia</v>
      </c>
      <c r="AD336" s="2"/>
    </row>
    <row r="337" spans="1:30" x14ac:dyDescent="0.2">
      <c r="A337" s="3" t="s">
        <v>201</v>
      </c>
      <c r="B337" s="3">
        <v>2020</v>
      </c>
      <c r="C337" s="3">
        <v>4033.9628910000001</v>
      </c>
      <c r="D337" s="3">
        <v>42.849002839999997</v>
      </c>
      <c r="E337" s="3">
        <v>90.569962239999995</v>
      </c>
      <c r="F337" s="3">
        <v>1.519776762</v>
      </c>
      <c r="G337" s="3">
        <v>7.910260997</v>
      </c>
      <c r="H337" s="3">
        <v>0</v>
      </c>
      <c r="I337" s="3">
        <v>85.481038119999994</v>
      </c>
      <c r="J337" s="3">
        <v>1.52256302</v>
      </c>
      <c r="K337" s="3">
        <v>12.996398859999999</v>
      </c>
      <c r="L337" s="3">
        <v>0</v>
      </c>
      <c r="M337" s="3">
        <v>97.357444479999998</v>
      </c>
      <c r="N337" s="3">
        <v>1.516060408</v>
      </c>
      <c r="O337" s="3">
        <v>1.1264951110000001</v>
      </c>
      <c r="P337" s="3">
        <v>0</v>
      </c>
      <c r="Q337" s="2" t="str">
        <v/>
      </c>
      <c r="R337" s="2"/>
      <c r="S337" s="2" t="str">
        <f t="array" ref="S337">IF(A338=A337,(E338-E337)/(B338-B337),"")</f>
        <v/>
      </c>
      <c r="T337" s="2" t="str">
        <f t="array" ref="T337">IF(A338=A337,(M338-M337)/(B338-B337),"")</f>
        <v/>
      </c>
      <c r="U337" s="2" t="str">
        <f t="array" ref="U337">IF(A338=A337,(I338-I337)/(B338-B337),"")</f>
        <v/>
      </c>
      <c r="V337" s="2">
        <f t="shared" si="39"/>
        <v>91</v>
      </c>
      <c r="W337" s="2">
        <f t="shared" si="105"/>
        <v>97</v>
      </c>
      <c r="X337" s="2">
        <f t="shared" si="106"/>
        <v>85</v>
      </c>
      <c r="Y337" s="2" t="str">
        <f t="shared" si="78"/>
        <v/>
      </c>
      <c r="Z337" s="2" t="str">
        <f t="shared" si="79"/>
        <v/>
      </c>
      <c r="AA337" s="2" t="str">
        <f t="shared" si="80"/>
        <v/>
      </c>
      <c r="AB337" s="2">
        <f t="shared" si="104"/>
        <v>0</v>
      </c>
      <c r="AC337" s="2" t="str">
        <f>IF(A337&lt;&gt;A336,LOOKUP(A337:A998,REGIONS!A:A,REGIONS!B:B),"")</f>
        <v/>
      </c>
      <c r="AD337" s="2"/>
    </row>
    <row r="338" spans="1:30" x14ac:dyDescent="0.2">
      <c r="A338" s="3" t="s">
        <v>202</v>
      </c>
      <c r="B338" s="3">
        <v>2015</v>
      </c>
      <c r="C338" s="3">
        <v>863.35900879999997</v>
      </c>
      <c r="D338" s="3">
        <v>99.339004520000003</v>
      </c>
      <c r="E338" s="3">
        <v>99.911530189999993</v>
      </c>
      <c r="F338" s="3">
        <v>0</v>
      </c>
      <c r="G338" s="3">
        <v>8.8469814100000002E-2</v>
      </c>
      <c r="H338" s="3">
        <v>0</v>
      </c>
      <c r="I338" s="3" t="s">
        <v>289</v>
      </c>
      <c r="J338" s="3" t="s">
        <v>289</v>
      </c>
      <c r="K338" s="3" t="s">
        <v>289</v>
      </c>
      <c r="L338" s="3" t="s">
        <v>289</v>
      </c>
      <c r="M338" s="3" t="s">
        <v>289</v>
      </c>
      <c r="N338" s="3" t="s">
        <v>289</v>
      </c>
      <c r="O338" s="3" t="s">
        <v>289</v>
      </c>
      <c r="P338" s="3" t="s">
        <v>289</v>
      </c>
      <c r="Q338" s="2">
        <v>5</v>
      </c>
      <c r="R338" s="2"/>
      <c r="S338" s="2">
        <f t="array" ref="S338">IF(A339=A338,(E339-E338)/(B339-B338),"")</f>
        <v>1.7693962000001305E-2</v>
      </c>
      <c r="T338" s="2" t="s">
        <v>289</v>
      </c>
      <c r="U338" s="2" t="s">
        <v>289</v>
      </c>
      <c r="V338" s="2">
        <f t="shared" si="39"/>
        <v>100</v>
      </c>
      <c r="W338" s="2" t="s">
        <v>289</v>
      </c>
      <c r="X338" s="2" t="s">
        <v>289</v>
      </c>
      <c r="Y338" s="2" t="str">
        <f t="shared" si="78"/>
        <v>Full access</v>
      </c>
      <c r="Z338" s="2" t="str">
        <f t="shared" si="79"/>
        <v/>
      </c>
      <c r="AA338" s="2" t="str">
        <f t="shared" si="80"/>
        <v/>
      </c>
      <c r="AB338" s="2" t="s">
        <v>289</v>
      </c>
      <c r="AC338" s="2" t="str">
        <f>IF(A338&lt;&gt;A337,LOOKUP(A338:A998,REGIONS!A:A,REGIONS!B:B),"")</f>
        <v>Sub-Saharan Africa</v>
      </c>
      <c r="AD338" s="2"/>
    </row>
    <row r="339" spans="1:30" x14ac:dyDescent="0.2">
      <c r="A339" s="3" t="s">
        <v>202</v>
      </c>
      <c r="B339" s="3">
        <v>2020</v>
      </c>
      <c r="C339" s="3">
        <v>895.30798340000001</v>
      </c>
      <c r="D339" s="3">
        <v>99.659004210000006</v>
      </c>
      <c r="E339" s="3">
        <v>100</v>
      </c>
      <c r="F339" s="3">
        <v>0</v>
      </c>
      <c r="G339" s="3">
        <v>0</v>
      </c>
      <c r="H339" s="3">
        <v>0</v>
      </c>
      <c r="I339" s="3" t="s">
        <v>289</v>
      </c>
      <c r="J339" s="3" t="s">
        <v>289</v>
      </c>
      <c r="K339" s="3" t="s">
        <v>289</v>
      </c>
      <c r="L339" s="3" t="s">
        <v>289</v>
      </c>
      <c r="M339" s="3" t="s">
        <v>289</v>
      </c>
      <c r="N339" s="3" t="s">
        <v>289</v>
      </c>
      <c r="O339" s="3" t="s">
        <v>289</v>
      </c>
      <c r="P339" s="3" t="s">
        <v>289</v>
      </c>
      <c r="Q339" s="2" t="str">
        <v/>
      </c>
      <c r="R339" s="2"/>
      <c r="S339" s="2" t="str">
        <f t="array" ref="S339">IF(A340=A339,(E340-E339)/(B340-B339),"")</f>
        <v/>
      </c>
      <c r="T339" s="2" t="str">
        <f t="array" ref="T339">IF(A340=A339,(M340-M339)/(B340-B339),"")</f>
        <v/>
      </c>
      <c r="U339" s="2" t="str">
        <f t="array" ref="U339">IF(A340=A339,(I340-I339)/(B340-B339),"")</f>
        <v/>
      </c>
      <c r="V339" s="2">
        <f t="shared" si="39"/>
        <v>100</v>
      </c>
      <c r="W339" s="2" t="s">
        <v>289</v>
      </c>
      <c r="X339" s="2" t="s">
        <v>289</v>
      </c>
      <c r="Y339" s="2" t="str">
        <f t="shared" si="78"/>
        <v/>
      </c>
      <c r="Z339" s="2" t="str">
        <f t="shared" si="79"/>
        <v/>
      </c>
      <c r="AA339" s="2" t="str">
        <f t="shared" si="80"/>
        <v/>
      </c>
      <c r="AB339" s="2">
        <f t="shared" ref="AB339:AB345" si="107">IF((A340=A339),(T339-U339),)</f>
        <v>0</v>
      </c>
      <c r="AC339" s="2" t="str">
        <f>IF(A339&lt;&gt;A338,LOOKUP(A339:A998,REGIONS!A:A,REGIONS!B:B),"")</f>
        <v/>
      </c>
      <c r="AD339" s="2"/>
    </row>
    <row r="340" spans="1:30" x14ac:dyDescent="0.2">
      <c r="A340" s="3" t="s">
        <v>203</v>
      </c>
      <c r="B340" s="3">
        <v>2015</v>
      </c>
      <c r="C340" s="3">
        <v>19925.181639999999</v>
      </c>
      <c r="D340" s="3">
        <v>53.886997219999998</v>
      </c>
      <c r="E340" s="3">
        <v>100</v>
      </c>
      <c r="F340" s="3">
        <v>0</v>
      </c>
      <c r="G340" s="3">
        <v>0</v>
      </c>
      <c r="H340" s="3">
        <v>0</v>
      </c>
      <c r="I340" s="3">
        <v>100</v>
      </c>
      <c r="J340" s="3">
        <v>0</v>
      </c>
      <c r="K340" s="3">
        <v>0</v>
      </c>
      <c r="L340" s="3">
        <v>0</v>
      </c>
      <c r="M340" s="3">
        <v>100</v>
      </c>
      <c r="N340" s="3">
        <v>0</v>
      </c>
      <c r="O340" s="3">
        <v>0</v>
      </c>
      <c r="P340" s="3">
        <v>0</v>
      </c>
      <c r="Q340" s="2">
        <v>5</v>
      </c>
      <c r="R340" s="2"/>
      <c r="S340" s="2">
        <f t="array" ref="S340">IF(A341=A340,(E341-E340)/(B341-B340),"")</f>
        <v>0</v>
      </c>
      <c r="T340" s="2">
        <f t="array" ref="T340">IF(A341=A340,(M341-M340)/(B341-B340),"")</f>
        <v>0</v>
      </c>
      <c r="U340" s="2">
        <f t="array" ref="U340">IF(A341=A340,(I341-I340)/(B341-B340),"")</f>
        <v>0</v>
      </c>
      <c r="V340" s="2">
        <f t="shared" si="39"/>
        <v>100</v>
      </c>
      <c r="W340" s="2">
        <f t="shared" ref="W340:W347" si="108">ROUND($M$2:$M$463,0)</f>
        <v>100</v>
      </c>
      <c r="X340" s="2">
        <f t="shared" ref="X340:X345" si="109">ROUND(I340:I801,0)</f>
        <v>100</v>
      </c>
      <c r="Y340" s="2" t="str">
        <f t="shared" si="78"/>
        <v>Full access</v>
      </c>
      <c r="Z340" s="2" t="str">
        <f t="shared" si="79"/>
        <v>Full access</v>
      </c>
      <c r="AA340" s="2" t="str">
        <f t="shared" si="80"/>
        <v>Full access</v>
      </c>
      <c r="AB340" s="2">
        <f t="shared" si="107"/>
        <v>0</v>
      </c>
      <c r="AC340" s="2" t="str">
        <f>IF(A340&lt;&gt;A339,LOOKUP(A340:A998,REGIONS!A:A,REGIONS!B:B),"")</f>
        <v>Europe &amp; Central Asia</v>
      </c>
      <c r="AD340" s="2"/>
    </row>
    <row r="341" spans="1:30" x14ac:dyDescent="0.2">
      <c r="A341" s="3" t="s">
        <v>203</v>
      </c>
      <c r="B341" s="3">
        <v>2020</v>
      </c>
      <c r="C341" s="3">
        <v>19237.681639999999</v>
      </c>
      <c r="D341" s="3">
        <v>54.194000240000001</v>
      </c>
      <c r="E341" s="3">
        <v>100</v>
      </c>
      <c r="F341" s="3">
        <v>0</v>
      </c>
      <c r="G341" s="3">
        <v>0</v>
      </c>
      <c r="H341" s="3">
        <v>0</v>
      </c>
      <c r="I341" s="3">
        <v>100</v>
      </c>
      <c r="J341" s="3">
        <v>0</v>
      </c>
      <c r="K341" s="3">
        <v>0</v>
      </c>
      <c r="L341" s="3">
        <v>0</v>
      </c>
      <c r="M341" s="3">
        <v>100</v>
      </c>
      <c r="N341" s="3">
        <v>0</v>
      </c>
      <c r="O341" s="3">
        <v>0</v>
      </c>
      <c r="P341" s="3">
        <v>0</v>
      </c>
      <c r="Q341" s="2" t="str">
        <v/>
      </c>
      <c r="R341" s="2"/>
      <c r="S341" s="2" t="str">
        <f t="array" ref="S341">IF(A342=A341,(E342-E341)/(B342-B341),"")</f>
        <v/>
      </c>
      <c r="T341" s="2" t="str">
        <f t="array" ref="T341">IF(A342=A341,(M342-M341)/(B342-B341),"")</f>
        <v/>
      </c>
      <c r="U341" s="2" t="str">
        <f t="array" ref="U341">IF(A342=A341,(I342-I341)/(B342-B341),"")</f>
        <v/>
      </c>
      <c r="V341" s="2">
        <f t="shared" si="39"/>
        <v>100</v>
      </c>
      <c r="W341" s="2">
        <f t="shared" si="108"/>
        <v>100</v>
      </c>
      <c r="X341" s="2">
        <f t="shared" si="109"/>
        <v>100</v>
      </c>
      <c r="Y341" s="2" t="str">
        <f t="shared" si="78"/>
        <v/>
      </c>
      <c r="Z341" s="2" t="str">
        <f t="shared" si="79"/>
        <v/>
      </c>
      <c r="AA341" s="2" t="str">
        <f t="shared" si="80"/>
        <v/>
      </c>
      <c r="AB341" s="2">
        <f t="shared" si="107"/>
        <v>0</v>
      </c>
      <c r="AC341" s="2" t="str">
        <f>IF(A341&lt;&gt;A340,LOOKUP(A341:A998,REGIONS!A:A,REGIONS!B:B),"")</f>
        <v/>
      </c>
      <c r="AD341" s="2"/>
    </row>
    <row r="342" spans="1:30" x14ac:dyDescent="0.2">
      <c r="A342" s="3" t="s">
        <v>204</v>
      </c>
      <c r="B342" s="3">
        <v>2015</v>
      </c>
      <c r="C342" s="3">
        <v>144985.0625</v>
      </c>
      <c r="D342" s="3">
        <v>74.049995420000002</v>
      </c>
      <c r="E342" s="3">
        <v>96.527155429999993</v>
      </c>
      <c r="F342" s="3">
        <v>0.62448653440000002</v>
      </c>
      <c r="G342" s="3">
        <v>2.848358036</v>
      </c>
      <c r="H342" s="3" t="s">
        <v>289</v>
      </c>
      <c r="I342" s="3">
        <v>90.110109010000002</v>
      </c>
      <c r="J342" s="3">
        <v>1.558364042</v>
      </c>
      <c r="K342" s="3">
        <v>8.3315269460000003</v>
      </c>
      <c r="L342" s="3" t="s">
        <v>289</v>
      </c>
      <c r="M342" s="3">
        <v>98.775934890000002</v>
      </c>
      <c r="N342" s="3">
        <v>0.29721946310000003</v>
      </c>
      <c r="O342" s="3">
        <v>0.72684564200000001</v>
      </c>
      <c r="P342" s="3">
        <v>0.2</v>
      </c>
      <c r="Q342" s="2">
        <v>5</v>
      </c>
      <c r="R342" s="2"/>
      <c r="S342" s="2">
        <f t="array" ref="S342">IF(A343=A342,(E343-E342)/(B343-B342),"")</f>
        <v>9.307852800000091E-2</v>
      </c>
      <c r="T342" s="2">
        <f t="array" ref="T342">IF(A343=A342,(M343-M342)/(B343-B342),"")</f>
        <v>1.1332944000000112E-2</v>
      </c>
      <c r="U342" s="2">
        <f t="array" ref="U342">IF(A343=A342,(I343-I342)/(B343-B342),"")</f>
        <v>0.2867985900000008</v>
      </c>
      <c r="V342" s="2">
        <f t="shared" si="39"/>
        <v>97</v>
      </c>
      <c r="W342" s="2">
        <f t="shared" si="108"/>
        <v>99</v>
      </c>
      <c r="X342" s="2">
        <f t="shared" si="109"/>
        <v>90</v>
      </c>
      <c r="Y342" s="2" t="str">
        <f t="shared" si="78"/>
        <v/>
      </c>
      <c r="Z342" s="2" t="str">
        <f t="shared" si="79"/>
        <v/>
      </c>
      <c r="AA342" s="2" t="str">
        <f t="shared" si="80"/>
        <v/>
      </c>
      <c r="AB342" s="2">
        <f t="shared" si="107"/>
        <v>-0.27546564600000067</v>
      </c>
      <c r="AC342" s="2" t="str">
        <f>IF(A342&lt;&gt;A341,LOOKUP(A342:A998,REGIONS!A:A,REGIONS!B:B),"")</f>
        <v>Europe &amp; Central Asia</v>
      </c>
      <c r="AD342" s="2"/>
    </row>
    <row r="343" spans="1:30" x14ac:dyDescent="0.2">
      <c r="A343" s="3" t="s">
        <v>204</v>
      </c>
      <c r="B343" s="3">
        <v>2020</v>
      </c>
      <c r="C343" s="3">
        <v>145934.45310000001</v>
      </c>
      <c r="D343" s="3">
        <v>74.754005430000007</v>
      </c>
      <c r="E343" s="3">
        <v>96.992548069999998</v>
      </c>
      <c r="F343" s="3">
        <v>0.62199637659999996</v>
      </c>
      <c r="G343" s="3">
        <v>2.3854555500000001</v>
      </c>
      <c r="H343" s="3" t="s">
        <v>289</v>
      </c>
      <c r="I343" s="3">
        <v>91.544101960000006</v>
      </c>
      <c r="J343" s="3">
        <v>1.5831635129999999</v>
      </c>
      <c r="K343" s="3">
        <v>6.8727345309999999</v>
      </c>
      <c r="L343" s="3" t="s">
        <v>289</v>
      </c>
      <c r="M343" s="3">
        <v>98.832599610000003</v>
      </c>
      <c r="N343" s="3">
        <v>0.29738996870000001</v>
      </c>
      <c r="O343" s="3">
        <v>0.67001042359999996</v>
      </c>
      <c r="P343" s="3">
        <v>0.2</v>
      </c>
      <c r="Q343" s="2" t="str">
        <v/>
      </c>
      <c r="R343" s="2"/>
      <c r="S343" s="2" t="str">
        <f t="array" ref="S343">IF(A344=A343,(E344-E343)/(B344-B343),"")</f>
        <v/>
      </c>
      <c r="T343" s="2" t="str">
        <f t="array" ref="T343">IF(A344=A343,(M344-M343)/(B344-B343),"")</f>
        <v/>
      </c>
      <c r="U343" s="2" t="str">
        <f t="array" ref="U343">IF(A344=A343,(I344-I343)/(B344-B343),"")</f>
        <v/>
      </c>
      <c r="V343" s="2">
        <f t="shared" si="39"/>
        <v>97</v>
      </c>
      <c r="W343" s="2">
        <f t="shared" si="108"/>
        <v>99</v>
      </c>
      <c r="X343" s="2">
        <f t="shared" si="109"/>
        <v>92</v>
      </c>
      <c r="Y343" s="2" t="str">
        <f t="shared" si="78"/>
        <v/>
      </c>
      <c r="Z343" s="2" t="str">
        <f t="shared" si="79"/>
        <v/>
      </c>
      <c r="AA343" s="2" t="str">
        <f t="shared" si="80"/>
        <v/>
      </c>
      <c r="AB343" s="2">
        <f t="shared" si="107"/>
        <v>0</v>
      </c>
      <c r="AC343" s="2" t="str">
        <f>IF(A343&lt;&gt;A342,LOOKUP(A343:A998,REGIONS!A:A,REGIONS!B:B),"")</f>
        <v/>
      </c>
      <c r="AD343" s="2"/>
    </row>
    <row r="344" spans="1:30" x14ac:dyDescent="0.2">
      <c r="A344" s="3" t="s">
        <v>205</v>
      </c>
      <c r="B344" s="3">
        <v>2015</v>
      </c>
      <c r="C344" s="3">
        <v>11369.066409999999</v>
      </c>
      <c r="D344" s="3">
        <v>17.003999709999999</v>
      </c>
      <c r="E344" s="3">
        <v>57.121774019999997</v>
      </c>
      <c r="F344" s="3">
        <v>22.154046149999999</v>
      </c>
      <c r="G344" s="3">
        <v>13.45013172</v>
      </c>
      <c r="H344" s="3">
        <v>7.2740481099999998</v>
      </c>
      <c r="I344" s="3">
        <v>52.352709560000001</v>
      </c>
      <c r="J344" s="3">
        <v>24.60883866</v>
      </c>
      <c r="K344" s="3">
        <v>14.980603540000001</v>
      </c>
      <c r="L344" s="3">
        <v>8.0578482410000003</v>
      </c>
      <c r="M344" s="3">
        <v>80.399437379999995</v>
      </c>
      <c r="N344" s="3">
        <v>10.172282620000001</v>
      </c>
      <c r="O344" s="3">
        <v>5.9799351659999997</v>
      </c>
      <c r="P344" s="3">
        <v>3.4483448280000002</v>
      </c>
      <c r="Q344" s="2">
        <v>5</v>
      </c>
      <c r="R344" s="2"/>
      <c r="S344" s="2">
        <f t="array" ref="S344">IF(A345=A344,(E345-E344)/(B345-B344),"")</f>
        <v>0.65854542600000054</v>
      </c>
      <c r="T344" s="2">
        <f t="array" ref="T344">IF(A345=A344,(M345-M344)/(B345-B344),"")</f>
        <v>0.52363238400000112</v>
      </c>
      <c r="U344" s="2">
        <f t="array" ref="U344">IF(A345=A344,(I345-I344)/(B345-B344),"")</f>
        <v>0.65795173399999951</v>
      </c>
      <c r="V344" s="2">
        <f t="shared" si="39"/>
        <v>57</v>
      </c>
      <c r="W344" s="2">
        <f t="shared" si="108"/>
        <v>80</v>
      </c>
      <c r="X344" s="2">
        <f t="shared" si="109"/>
        <v>52</v>
      </c>
      <c r="Y344" s="2" t="str">
        <f t="shared" si="78"/>
        <v/>
      </c>
      <c r="Z344" s="2" t="str">
        <f t="shared" si="79"/>
        <v/>
      </c>
      <c r="AA344" s="2" t="str">
        <f t="shared" si="80"/>
        <v/>
      </c>
      <c r="AB344" s="2">
        <f t="shared" si="107"/>
        <v>-0.13431934999999839</v>
      </c>
      <c r="AC344" s="2" t="str">
        <f>IF(A344&lt;&gt;A343,LOOKUP(A344:A998,REGIONS!A:A,REGIONS!B:B),"")</f>
        <v>Sub-Saharan Africa</v>
      </c>
      <c r="AD344" s="2"/>
    </row>
    <row r="345" spans="1:30" x14ac:dyDescent="0.2">
      <c r="A345" s="3" t="s">
        <v>205</v>
      </c>
      <c r="B345" s="3">
        <v>2020</v>
      </c>
      <c r="C345" s="3">
        <v>12952.208979999999</v>
      </c>
      <c r="D345" s="3">
        <v>17.432001110000002</v>
      </c>
      <c r="E345" s="3">
        <v>60.41450115</v>
      </c>
      <c r="F345" s="3">
        <v>22.3207193</v>
      </c>
      <c r="G345" s="3">
        <v>13.15480415</v>
      </c>
      <c r="H345" s="3">
        <v>4.1099754009999998</v>
      </c>
      <c r="I345" s="3">
        <v>55.642468229999999</v>
      </c>
      <c r="J345" s="3">
        <v>25.08014133</v>
      </c>
      <c r="K345" s="3">
        <v>14.778867719999999</v>
      </c>
      <c r="L345" s="3">
        <v>4.4985227139999999</v>
      </c>
      <c r="M345" s="3">
        <v>83.017599300000001</v>
      </c>
      <c r="N345" s="3">
        <v>9.2505062509999991</v>
      </c>
      <c r="O345" s="3">
        <v>5.4623030569999997</v>
      </c>
      <c r="P345" s="3">
        <v>2.2695913939999999</v>
      </c>
      <c r="Q345" s="2" t="str">
        <v/>
      </c>
      <c r="R345" s="2"/>
      <c r="S345" s="2" t="str">
        <f t="array" ref="S345">IF(A346=A345,(E346-E345)/(B346-B345),"")</f>
        <v/>
      </c>
      <c r="T345" s="2" t="str">
        <f t="array" ref="T345">IF(A346=A345,(M346-M345)/(B346-B345),"")</f>
        <v/>
      </c>
      <c r="U345" s="2" t="str">
        <f t="array" ref="U345">IF(A346=A345,(I346-I345)/(B346-B345),"")</f>
        <v/>
      </c>
      <c r="V345" s="2">
        <f t="shared" si="39"/>
        <v>60</v>
      </c>
      <c r="W345" s="2">
        <f t="shared" si="108"/>
        <v>83</v>
      </c>
      <c r="X345" s="2">
        <f t="shared" si="109"/>
        <v>56</v>
      </c>
      <c r="Y345" s="2" t="str">
        <f t="shared" si="78"/>
        <v/>
      </c>
      <c r="Z345" s="2" t="str">
        <f t="shared" si="79"/>
        <v/>
      </c>
      <c r="AA345" s="2" t="str">
        <f t="shared" si="80"/>
        <v/>
      </c>
      <c r="AB345" s="2">
        <f t="shared" si="107"/>
        <v>0</v>
      </c>
      <c r="AC345" s="2" t="str">
        <f>IF(A345&lt;&gt;A344,LOOKUP(A345:A998,REGIONS!A:A,REGIONS!B:B),"")</f>
        <v/>
      </c>
      <c r="AD345" s="2"/>
    </row>
    <row r="346" spans="1:30" x14ac:dyDescent="0.2">
      <c r="A346" s="3" t="s">
        <v>206</v>
      </c>
      <c r="B346" s="3">
        <v>2015</v>
      </c>
      <c r="C346" s="3">
        <v>9.6959999999999997</v>
      </c>
      <c r="D346" s="3">
        <v>100</v>
      </c>
      <c r="E346" s="3">
        <v>99.964919269999996</v>
      </c>
      <c r="F346" s="3">
        <v>0</v>
      </c>
      <c r="G346" s="3">
        <v>3.5080726299999997E-2</v>
      </c>
      <c r="H346" s="3">
        <v>0</v>
      </c>
      <c r="I346" s="3" t="s">
        <v>289</v>
      </c>
      <c r="J346" s="3" t="s">
        <v>289</v>
      </c>
      <c r="K346" s="3" t="s">
        <v>289</v>
      </c>
      <c r="L346" s="3" t="s">
        <v>289</v>
      </c>
      <c r="M346" s="3">
        <v>99.964919269999996</v>
      </c>
      <c r="N346" s="3">
        <v>0</v>
      </c>
      <c r="O346" s="3">
        <v>3.5080726299999997E-2</v>
      </c>
      <c r="P346" s="3">
        <v>0</v>
      </c>
      <c r="Q346" s="2">
        <v>5</v>
      </c>
      <c r="R346" s="2"/>
      <c r="S346" s="2">
        <f t="array" ref="S346">IF(A347=A346,(E347-E346)/(B347-B346),"")</f>
        <v>7.0161460000008448E-3</v>
      </c>
      <c r="T346" s="2">
        <f t="array" ref="T346">IF(A347=A346,(M347-M346)/(B347-B346),"")</f>
        <v>7.0161460000008448E-3</v>
      </c>
      <c r="U346" s="2" t="s">
        <v>289</v>
      </c>
      <c r="V346" s="2">
        <f t="shared" si="39"/>
        <v>100</v>
      </c>
      <c r="W346" s="2">
        <f t="shared" si="108"/>
        <v>100</v>
      </c>
      <c r="X346" s="2" t="s">
        <v>289</v>
      </c>
      <c r="Y346" s="2" t="str">
        <f t="shared" si="78"/>
        <v>Full access</v>
      </c>
      <c r="Z346" s="2" t="str">
        <f t="shared" si="79"/>
        <v>Full access</v>
      </c>
      <c r="AA346" s="2" t="str">
        <f t="shared" si="80"/>
        <v/>
      </c>
      <c r="AB346" s="2" t="s">
        <v>289</v>
      </c>
      <c r="AC346" s="2" t="str">
        <f>IF(A346&lt;&gt;A345,LOOKUP(A346:A998,REGIONS!A:A,REGIONS!B:B),"")</f>
        <v>Latin America &amp; Caribbean</v>
      </c>
      <c r="AD346" s="2"/>
    </row>
    <row r="347" spans="1:30" x14ac:dyDescent="0.2">
      <c r="A347" s="3" t="s">
        <v>206</v>
      </c>
      <c r="B347" s="3">
        <v>2020</v>
      </c>
      <c r="C347" s="3">
        <v>9.8849999999999998</v>
      </c>
      <c r="D347" s="3">
        <v>100</v>
      </c>
      <c r="E347" s="3">
        <v>100</v>
      </c>
      <c r="F347" s="3">
        <v>0</v>
      </c>
      <c r="G347" s="3">
        <v>0</v>
      </c>
      <c r="H347" s="3">
        <v>0</v>
      </c>
      <c r="I347" s="3" t="s">
        <v>289</v>
      </c>
      <c r="J347" s="3" t="s">
        <v>289</v>
      </c>
      <c r="K347" s="3" t="s">
        <v>289</v>
      </c>
      <c r="L347" s="3" t="s">
        <v>289</v>
      </c>
      <c r="M347" s="3">
        <v>100</v>
      </c>
      <c r="N347" s="3">
        <v>0</v>
      </c>
      <c r="O347" s="3">
        <v>0</v>
      </c>
      <c r="P347" s="3">
        <v>0</v>
      </c>
      <c r="Q347" s="2" t="str">
        <v/>
      </c>
      <c r="R347" s="2"/>
      <c r="S347" s="2" t="str">
        <f t="array" ref="S347">IF(A348=A347,(E348-E347)/(B348-B347),"")</f>
        <v/>
      </c>
      <c r="T347" s="2"/>
      <c r="U347" s="2" t="str">
        <f t="array" ref="U347">IF(A348=A347,(I348-I347)/(B348-B347),"")</f>
        <v/>
      </c>
      <c r="V347" s="2">
        <f t="shared" si="39"/>
        <v>100</v>
      </c>
      <c r="W347" s="2">
        <f t="shared" si="108"/>
        <v>100</v>
      </c>
      <c r="X347" s="2" t="s">
        <v>289</v>
      </c>
      <c r="Y347" s="2" t="str">
        <f t="shared" si="78"/>
        <v/>
      </c>
      <c r="Z347" s="2" t="str">
        <f t="shared" si="79"/>
        <v/>
      </c>
      <c r="AA347" s="2" t="str">
        <f t="shared" si="80"/>
        <v/>
      </c>
      <c r="AB347" s="2">
        <f>IF((A348=A347),(T347-U347),)</f>
        <v>0</v>
      </c>
      <c r="AC347" s="2" t="str">
        <f>IF(A347&lt;&gt;A346,LOOKUP(A347:A998,REGIONS!A:A,REGIONS!B:B),"")</f>
        <v/>
      </c>
      <c r="AD347" s="2"/>
    </row>
    <row r="348" spans="1:30" x14ac:dyDescent="0.2">
      <c r="A348" s="3" t="s">
        <v>207</v>
      </c>
      <c r="B348" s="3">
        <v>2015</v>
      </c>
      <c r="C348" s="3">
        <v>5.8689999579999999</v>
      </c>
      <c r="D348" s="3">
        <v>39.539997100000001</v>
      </c>
      <c r="E348" s="3">
        <v>98.95</v>
      </c>
      <c r="F348" s="3">
        <v>0</v>
      </c>
      <c r="G348" s="3">
        <v>1.05</v>
      </c>
      <c r="H348" s="3">
        <v>0</v>
      </c>
      <c r="I348" s="3" t="s">
        <v>289</v>
      </c>
      <c r="J348" s="3" t="s">
        <v>289</v>
      </c>
      <c r="K348" s="3" t="s">
        <v>289</v>
      </c>
      <c r="L348" s="3" t="s">
        <v>289</v>
      </c>
      <c r="M348" s="3" t="s">
        <v>289</v>
      </c>
      <c r="N348" s="3" t="s">
        <v>289</v>
      </c>
      <c r="O348" s="3" t="s">
        <v>289</v>
      </c>
      <c r="P348" s="3" t="s">
        <v>289</v>
      </c>
      <c r="Q348" s="2">
        <v>5</v>
      </c>
      <c r="R348" s="2"/>
      <c r="S348" s="2">
        <f t="array" ref="S348">IF(A349=A348,(E349-E348)/(B349-B348),"")</f>
        <v>2.9999999999998295E-2</v>
      </c>
      <c r="T348" s="2" t="s">
        <v>289</v>
      </c>
      <c r="U348" s="2" t="s">
        <v>289</v>
      </c>
      <c r="V348" s="2">
        <f t="shared" si="39"/>
        <v>99</v>
      </c>
      <c r="W348" s="2" t="s">
        <v>289</v>
      </c>
      <c r="X348" s="2" t="s">
        <v>289</v>
      </c>
      <c r="Y348" s="2" t="str">
        <f t="shared" si="78"/>
        <v/>
      </c>
      <c r="Z348" s="2" t="str">
        <f t="shared" si="79"/>
        <v/>
      </c>
      <c r="AA348" s="2" t="str">
        <f t="shared" si="80"/>
        <v/>
      </c>
      <c r="AB348" s="2" t="s">
        <v>289</v>
      </c>
      <c r="AC348" s="2" t="str">
        <f>IF(A348&lt;&gt;A347,LOOKUP(A348:A998,REGIONS!A:A,REGIONS!B:B),"")</f>
        <v>Sub-Saharan Africa</v>
      </c>
      <c r="AD348" s="2"/>
    </row>
    <row r="349" spans="1:30" x14ac:dyDescent="0.2">
      <c r="A349" s="3" t="s">
        <v>207</v>
      </c>
      <c r="B349" s="3">
        <v>2020</v>
      </c>
      <c r="C349" s="3">
        <v>6.0710000989999999</v>
      </c>
      <c r="D349" s="3">
        <v>40.082000729999997</v>
      </c>
      <c r="E349" s="3">
        <v>99.1</v>
      </c>
      <c r="F349" s="3">
        <v>0</v>
      </c>
      <c r="G349" s="3">
        <v>0.9</v>
      </c>
      <c r="H349" s="3">
        <v>0</v>
      </c>
      <c r="I349" s="3" t="s">
        <v>289</v>
      </c>
      <c r="J349" s="3" t="s">
        <v>289</v>
      </c>
      <c r="K349" s="3" t="s">
        <v>289</v>
      </c>
      <c r="L349" s="3" t="s">
        <v>289</v>
      </c>
      <c r="M349" s="3" t="s">
        <v>289</v>
      </c>
      <c r="N349" s="3" t="s">
        <v>289</v>
      </c>
      <c r="O349" s="3" t="s">
        <v>289</v>
      </c>
      <c r="P349" s="3" t="s">
        <v>289</v>
      </c>
      <c r="Q349" s="2" t="str">
        <v/>
      </c>
      <c r="R349" s="2"/>
      <c r="S349" s="2" t="str">
        <f t="array" ref="S349">IF(A350=A349,(E350-E349)/(B350-B349),"")</f>
        <v/>
      </c>
      <c r="T349" s="2" t="str">
        <f t="array" ref="T349">IF(A350=A349,(M350-M349)/(B350-B349),"")</f>
        <v/>
      </c>
      <c r="U349" s="2" t="str">
        <f t="array" ref="U349">IF(A350=A349,(I350-I349)/(B350-B349),"")</f>
        <v/>
      </c>
      <c r="V349" s="2">
        <f t="shared" si="39"/>
        <v>99</v>
      </c>
      <c r="W349" s="2" t="s">
        <v>289</v>
      </c>
      <c r="X349" s="2" t="s">
        <v>289</v>
      </c>
      <c r="Y349" s="2" t="str">
        <f t="shared" si="78"/>
        <v/>
      </c>
      <c r="Z349" s="2" t="str">
        <f t="shared" si="79"/>
        <v/>
      </c>
      <c r="AA349" s="2" t="str">
        <f t="shared" si="80"/>
        <v/>
      </c>
      <c r="AB349" s="2">
        <f>IF((A350=A349),(T349-U349),)</f>
        <v>0</v>
      </c>
      <c r="AC349" s="2" t="str">
        <f>IF(A349&lt;&gt;A348,LOOKUP(A349:A998,REGIONS!A:A,REGIONS!B:B),"")</f>
        <v/>
      </c>
      <c r="AD349" s="2"/>
    </row>
    <row r="350" spans="1:30" x14ac:dyDescent="0.2">
      <c r="A350" s="3" t="s">
        <v>208</v>
      </c>
      <c r="B350" s="3">
        <v>2015</v>
      </c>
      <c r="C350" s="3">
        <v>51.203998570000003</v>
      </c>
      <c r="D350" s="3">
        <v>30.82700157</v>
      </c>
      <c r="E350" s="3">
        <v>98.611854129999998</v>
      </c>
      <c r="F350" s="3">
        <v>0</v>
      </c>
      <c r="G350" s="3">
        <v>1.3881458680000001</v>
      </c>
      <c r="H350" s="3">
        <v>0</v>
      </c>
      <c r="I350" s="3" t="s">
        <v>289</v>
      </c>
      <c r="J350" s="3" t="s">
        <v>289</v>
      </c>
      <c r="K350" s="3" t="s">
        <v>289</v>
      </c>
      <c r="L350" s="3" t="s">
        <v>289</v>
      </c>
      <c r="M350" s="3" t="s">
        <v>289</v>
      </c>
      <c r="N350" s="3" t="s">
        <v>289</v>
      </c>
      <c r="O350" s="3" t="s">
        <v>289</v>
      </c>
      <c r="P350" s="3" t="s">
        <v>289</v>
      </c>
      <c r="Q350" s="2">
        <v>2</v>
      </c>
      <c r="R350" s="2"/>
      <c r="S350" s="2">
        <f t="array" ref="S350">IF(A351=A350,(E351-E350)/(B351-B350),"")</f>
        <v>0</v>
      </c>
      <c r="T350" s="2" t="s">
        <v>289</v>
      </c>
      <c r="U350" s="2" t="s">
        <v>289</v>
      </c>
      <c r="V350" s="2">
        <f t="shared" si="39"/>
        <v>99</v>
      </c>
      <c r="W350" s="2" t="s">
        <v>289</v>
      </c>
      <c r="X350" s="2" t="s">
        <v>289</v>
      </c>
      <c r="Y350" s="2" t="str">
        <f t="shared" si="78"/>
        <v/>
      </c>
      <c r="Z350" s="2" t="str">
        <f t="shared" si="79"/>
        <v/>
      </c>
      <c r="AA350" s="2" t="str">
        <f t="shared" si="80"/>
        <v/>
      </c>
      <c r="AB350" s="2" t="s">
        <v>289</v>
      </c>
      <c r="AC350" s="2" t="str">
        <f>IF(A350&lt;&gt;A349,LOOKUP(A350:A998,REGIONS!A:A,REGIONS!B:B),"")</f>
        <v>Latin America &amp; Caribbean</v>
      </c>
      <c r="AD350" s="2"/>
    </row>
    <row r="351" spans="1:30" x14ac:dyDescent="0.2">
      <c r="A351" s="3" t="s">
        <v>208</v>
      </c>
      <c r="B351" s="3">
        <v>2017</v>
      </c>
      <c r="C351" s="3">
        <v>52.0359993</v>
      </c>
      <c r="D351" s="3">
        <v>30.772996899999999</v>
      </c>
      <c r="E351" s="3">
        <v>98.611854129999998</v>
      </c>
      <c r="F351" s="3">
        <v>0</v>
      </c>
      <c r="G351" s="3">
        <v>1.3881458680000001</v>
      </c>
      <c r="H351" s="3">
        <v>0</v>
      </c>
      <c r="I351" s="3" t="s">
        <v>289</v>
      </c>
      <c r="J351" s="3" t="s">
        <v>289</v>
      </c>
      <c r="K351" s="3" t="s">
        <v>289</v>
      </c>
      <c r="L351" s="3" t="s">
        <v>289</v>
      </c>
      <c r="M351" s="3" t="s">
        <v>289</v>
      </c>
      <c r="N351" s="3" t="s">
        <v>289</v>
      </c>
      <c r="O351" s="3" t="s">
        <v>289</v>
      </c>
      <c r="P351" s="3" t="s">
        <v>289</v>
      </c>
      <c r="Q351" s="2" t="str">
        <v/>
      </c>
      <c r="R351" s="2"/>
      <c r="S351" s="2" t="str">
        <f t="array" ref="S351">IF(A352=A351,(E352-E351)/(B352-B351),"")</f>
        <v/>
      </c>
      <c r="T351" s="2" t="str">
        <f t="array" ref="T351">IF(A352=A351,(M352-M351)/(B352-B351),"")</f>
        <v/>
      </c>
      <c r="U351" s="2" t="str">
        <f t="array" ref="U351">IF(A352=A351,(I352-I351)/(B352-B351),"")</f>
        <v/>
      </c>
      <c r="V351" s="2">
        <f t="shared" si="39"/>
        <v>99</v>
      </c>
      <c r="W351" s="2" t="s">
        <v>289</v>
      </c>
      <c r="X351" s="2" t="s">
        <v>289</v>
      </c>
      <c r="Y351" s="2" t="str">
        <f t="shared" si="78"/>
        <v/>
      </c>
      <c r="Z351" s="2" t="str">
        <f t="shared" si="79"/>
        <v/>
      </c>
      <c r="AA351" s="2" t="str">
        <f t="shared" si="80"/>
        <v/>
      </c>
      <c r="AB351" s="2">
        <f t="shared" ref="AB351:AB353" si="110">IF((A352=A351),(T351-U351),)</f>
        <v>0</v>
      </c>
      <c r="AC351" s="2" t="str">
        <f>IF(A351&lt;&gt;A350,LOOKUP(A351:A998,REGIONS!A:A,REGIONS!B:B),"")</f>
        <v/>
      </c>
      <c r="AD351" s="2"/>
    </row>
    <row r="352" spans="1:30" x14ac:dyDescent="0.2">
      <c r="A352" s="3" t="s">
        <v>209</v>
      </c>
      <c r="B352" s="3">
        <v>2015</v>
      </c>
      <c r="C352" s="3">
        <v>179.1309967</v>
      </c>
      <c r="D352" s="3">
        <v>18.51499939</v>
      </c>
      <c r="E352" s="3">
        <v>95.568094279999997</v>
      </c>
      <c r="F352" s="3">
        <v>1.790210415</v>
      </c>
      <c r="G352" s="3">
        <v>2.6416953030000001</v>
      </c>
      <c r="H352" s="3">
        <v>0</v>
      </c>
      <c r="I352" s="3">
        <v>95.312261239999998</v>
      </c>
      <c r="J352" s="3">
        <v>1.707252381</v>
      </c>
      <c r="K352" s="3">
        <v>2.9804863780000002</v>
      </c>
      <c r="L352" s="3">
        <v>0</v>
      </c>
      <c r="M352" s="3">
        <v>96.694033180000005</v>
      </c>
      <c r="N352" s="3">
        <v>2.1553111029999998</v>
      </c>
      <c r="O352" s="3">
        <v>1.1506557129999999</v>
      </c>
      <c r="P352" s="3">
        <v>0</v>
      </c>
      <c r="Q352" s="2">
        <v>5</v>
      </c>
      <c r="R352" s="2"/>
      <c r="S352" s="2">
        <f t="array" ref="S352">IF(A353=A352,(E353-E352)/(B353-B352),"")</f>
        <v>0.26395005800000038</v>
      </c>
      <c r="T352" s="2">
        <f t="array" ref="T352">IF(A353=A352,(M353-M352)/(B353-B352),"")</f>
        <v>0.10235780200000022</v>
      </c>
      <c r="U352" s="2">
        <f t="array" ref="U352">IF(A353=A352,(I353-I352)/(B353-B352),"")</f>
        <v>0.30035251799999968</v>
      </c>
      <c r="V352" s="2">
        <f t="shared" si="39"/>
        <v>96</v>
      </c>
      <c r="W352" s="2">
        <f t="shared" ref="W352:W355" si="111">ROUND($M$2:$M$463,0)</f>
        <v>97</v>
      </c>
      <c r="X352" s="2">
        <f t="shared" ref="X352:X353" si="112">ROUND(I352:I813,0)</f>
        <v>95</v>
      </c>
      <c r="Y352" s="2" t="str">
        <f t="shared" si="78"/>
        <v/>
      </c>
      <c r="Z352" s="2" t="str">
        <f t="shared" si="79"/>
        <v/>
      </c>
      <c r="AA352" s="2" t="str">
        <f t="shared" si="80"/>
        <v/>
      </c>
      <c r="AB352" s="2">
        <f t="shared" si="110"/>
        <v>-0.19799471599999946</v>
      </c>
      <c r="AC352" s="2" t="str">
        <f>IF(A352&lt;&gt;A351,LOOKUP(A352:A998,REGIONS!A:A,REGIONS!B:B),"")</f>
        <v>Latin America &amp; Caribbean</v>
      </c>
      <c r="AD352" s="2"/>
    </row>
    <row r="353" spans="1:30" x14ac:dyDescent="0.2">
      <c r="A353" s="3" t="s">
        <v>209</v>
      </c>
      <c r="B353" s="3">
        <v>2020</v>
      </c>
      <c r="C353" s="3">
        <v>183.62899780000001</v>
      </c>
      <c r="D353" s="3">
        <v>18.8409996</v>
      </c>
      <c r="E353" s="3">
        <v>96.887844569999999</v>
      </c>
      <c r="F353" s="3">
        <v>1.815652166</v>
      </c>
      <c r="G353" s="3">
        <v>1.296503269</v>
      </c>
      <c r="H353" s="3">
        <v>0</v>
      </c>
      <c r="I353" s="3">
        <v>96.814023829999996</v>
      </c>
      <c r="J353" s="3">
        <v>1.7341522549999999</v>
      </c>
      <c r="K353" s="3">
        <v>1.4518239180000001</v>
      </c>
      <c r="L353" s="3">
        <v>0</v>
      </c>
      <c r="M353" s="3">
        <v>97.205822190000006</v>
      </c>
      <c r="N353" s="3">
        <v>2.166718886</v>
      </c>
      <c r="O353" s="3">
        <v>0.6274589237</v>
      </c>
      <c r="P353" s="3">
        <v>0</v>
      </c>
      <c r="Q353" s="2" t="str">
        <v/>
      </c>
      <c r="R353" s="2"/>
      <c r="S353" s="2" t="str">
        <f t="array" ref="S353">IF(A354=A353,(E354-E353)/(B354-B353),"")</f>
        <v/>
      </c>
      <c r="T353" s="2" t="str">
        <f t="array" ref="T353">IF(A354=A353,(M354-M353)/(B354-B353),"")</f>
        <v/>
      </c>
      <c r="U353" s="2" t="str">
        <f t="array" ref="U353">IF(A354=A353,(I354-I353)/(B354-B353),"")</f>
        <v/>
      </c>
      <c r="V353" s="2">
        <f t="shared" si="39"/>
        <v>97</v>
      </c>
      <c r="W353" s="2">
        <f t="shared" si="111"/>
        <v>97</v>
      </c>
      <c r="X353" s="2">
        <f t="shared" si="112"/>
        <v>97</v>
      </c>
      <c r="Y353" s="2" t="str">
        <f t="shared" si="78"/>
        <v/>
      </c>
      <c r="Z353" s="2" t="str">
        <f t="shared" si="79"/>
        <v/>
      </c>
      <c r="AA353" s="2" t="str">
        <f t="shared" si="80"/>
        <v/>
      </c>
      <c r="AB353" s="2">
        <f t="shared" si="110"/>
        <v>0</v>
      </c>
      <c r="AC353" s="2" t="str">
        <f>IF(A353&lt;&gt;A352,LOOKUP(A353:A998,REGIONS!A:A,REGIONS!B:B),"")</f>
        <v/>
      </c>
      <c r="AD353" s="2"/>
    </row>
    <row r="354" spans="1:30" x14ac:dyDescent="0.2">
      <c r="A354" s="3" t="s">
        <v>210</v>
      </c>
      <c r="B354" s="3">
        <v>2015</v>
      </c>
      <c r="C354" s="3">
        <v>35.865000000000002</v>
      </c>
      <c r="D354" s="3">
        <v>100</v>
      </c>
      <c r="E354" s="3">
        <v>99.999774200000004</v>
      </c>
      <c r="F354" s="3">
        <v>0</v>
      </c>
      <c r="G354" s="3">
        <v>2.2580388819999999E-4</v>
      </c>
      <c r="H354" s="3">
        <v>0</v>
      </c>
      <c r="I354" s="3" t="s">
        <v>289</v>
      </c>
      <c r="J354" s="3" t="s">
        <v>289</v>
      </c>
      <c r="K354" s="3" t="s">
        <v>289</v>
      </c>
      <c r="L354" s="3" t="s">
        <v>289</v>
      </c>
      <c r="M354" s="3">
        <v>99.999774200000004</v>
      </c>
      <c r="N354" s="3">
        <v>0</v>
      </c>
      <c r="O354" s="3">
        <v>2.2580388819999999E-4</v>
      </c>
      <c r="P354" s="3">
        <v>0</v>
      </c>
      <c r="Q354" s="2">
        <v>5</v>
      </c>
      <c r="R354" s="2"/>
      <c r="S354" s="2">
        <f t="array" ref="S354">IF(A355=A354,(E355-E354)/(B355-B354),"")</f>
        <v>-1.0056200000008175E-4</v>
      </c>
      <c r="T354" s="2">
        <f t="array" ref="T354">IF(A355=A354,(M355-M354)/(B355-B354),"")</f>
        <v>-1.0056200000008175E-4</v>
      </c>
      <c r="U354" s="2" t="s">
        <v>289</v>
      </c>
      <c r="V354" s="2">
        <f t="shared" si="39"/>
        <v>100</v>
      </c>
      <c r="W354" s="2">
        <f t="shared" si="111"/>
        <v>100</v>
      </c>
      <c r="X354" s="2" t="s">
        <v>289</v>
      </c>
      <c r="Y354" s="2" t="str">
        <f t="shared" si="78"/>
        <v>Full access</v>
      </c>
      <c r="Z354" s="2" t="str">
        <f t="shared" si="79"/>
        <v>Full access</v>
      </c>
      <c r="AA354" s="2" t="str">
        <f t="shared" si="80"/>
        <v/>
      </c>
      <c r="AB354" s="2" t="s">
        <v>289</v>
      </c>
      <c r="AC354" s="2" t="str">
        <f>IF(A354&lt;&gt;A353,LOOKUP(A354:A998,REGIONS!A:A,REGIONS!B:B),"")</f>
        <v>Latin America &amp; Caribbean</v>
      </c>
      <c r="AD354" s="2"/>
    </row>
    <row r="355" spans="1:30" x14ac:dyDescent="0.2">
      <c r="A355" s="3" t="s">
        <v>210</v>
      </c>
      <c r="B355" s="3">
        <v>2020</v>
      </c>
      <c r="C355" s="3">
        <v>38.658999999999999</v>
      </c>
      <c r="D355" s="3">
        <v>100</v>
      </c>
      <c r="E355" s="3">
        <v>99.999271390000004</v>
      </c>
      <c r="F355" s="3">
        <v>0</v>
      </c>
      <c r="G355" s="3">
        <v>7.2861055070000001E-4</v>
      </c>
      <c r="H355" s="3">
        <v>0</v>
      </c>
      <c r="I355" s="3" t="s">
        <v>289</v>
      </c>
      <c r="J355" s="3" t="s">
        <v>289</v>
      </c>
      <c r="K355" s="3" t="s">
        <v>289</v>
      </c>
      <c r="L355" s="3" t="s">
        <v>289</v>
      </c>
      <c r="M355" s="3">
        <v>99.999271390000004</v>
      </c>
      <c r="N355" s="3">
        <v>0</v>
      </c>
      <c r="O355" s="3">
        <v>7.2861055070000001E-4</v>
      </c>
      <c r="P355" s="3">
        <v>0</v>
      </c>
      <c r="Q355" s="2" t="str">
        <v/>
      </c>
      <c r="R355" s="2"/>
      <c r="S355" s="2" t="str">
        <f t="array" ref="S355">IF(A356=A355,(E356-E355)/(B356-B355),"")</f>
        <v/>
      </c>
      <c r="T355" s="2" t="str">
        <f t="array" ref="T355">IF(A356=A355,(M356-M355)/(B356-B355),"")</f>
        <v/>
      </c>
      <c r="U355" s="2" t="str">
        <f t="array" ref="U355">IF(A356=A355,(I356-I355)/(B356-B355),"")</f>
        <v/>
      </c>
      <c r="V355" s="2">
        <f t="shared" si="39"/>
        <v>100</v>
      </c>
      <c r="W355" s="2">
        <f t="shared" si="111"/>
        <v>100</v>
      </c>
      <c r="X355" s="2" t="s">
        <v>289</v>
      </c>
      <c r="Y355" s="2" t="str">
        <f t="shared" si="78"/>
        <v/>
      </c>
      <c r="Z355" s="2" t="str">
        <f t="shared" si="79"/>
        <v/>
      </c>
      <c r="AA355" s="2" t="str">
        <f t="shared" si="80"/>
        <v/>
      </c>
      <c r="AB355" s="2">
        <f>IF((A356=A355),(T355-U355),)</f>
        <v>0</v>
      </c>
      <c r="AC355" s="2" t="str">
        <f>IF(A355&lt;&gt;A354,LOOKUP(A355:A998,REGIONS!A:A,REGIONS!B:B),"")</f>
        <v/>
      </c>
      <c r="AD355" s="2"/>
    </row>
    <row r="356" spans="1:30" x14ac:dyDescent="0.2">
      <c r="A356" s="3" t="s">
        <v>211</v>
      </c>
      <c r="B356" s="3">
        <v>2015</v>
      </c>
      <c r="C356" s="3">
        <v>5.9920001029999996</v>
      </c>
      <c r="D356" s="3">
        <v>89.888999940000005</v>
      </c>
      <c r="E356" s="3">
        <v>91.4</v>
      </c>
      <c r="F356" s="3">
        <v>0</v>
      </c>
      <c r="G356" s="3">
        <v>8.6</v>
      </c>
      <c r="H356" s="3">
        <v>0</v>
      </c>
      <c r="I356" s="3" t="s">
        <v>289</v>
      </c>
      <c r="J356" s="3" t="s">
        <v>289</v>
      </c>
      <c r="K356" s="3" t="s">
        <v>289</v>
      </c>
      <c r="L356" s="3" t="s">
        <v>289</v>
      </c>
      <c r="M356" s="3" t="s">
        <v>289</v>
      </c>
      <c r="N356" s="3" t="s">
        <v>289</v>
      </c>
      <c r="O356" s="3" t="s">
        <v>289</v>
      </c>
      <c r="P356" s="3" t="s">
        <v>289</v>
      </c>
      <c r="Q356" s="2">
        <v>5</v>
      </c>
      <c r="R356" s="2"/>
      <c r="S356" s="2">
        <f t="array" ref="S356">IF(A357=A356,(E357-E356)/(B357-B356),"")</f>
        <v>0</v>
      </c>
      <c r="T356" s="2" t="s">
        <v>289</v>
      </c>
      <c r="U356" s="2" t="s">
        <v>289</v>
      </c>
      <c r="V356" s="2">
        <f t="shared" si="39"/>
        <v>91</v>
      </c>
      <c r="W356" s="2" t="s">
        <v>289</v>
      </c>
      <c r="X356" s="2" t="s">
        <v>289</v>
      </c>
      <c r="Y356" s="2" t="str">
        <f t="shared" si="78"/>
        <v/>
      </c>
      <c r="Z356" s="2" t="str">
        <f t="shared" si="79"/>
        <v/>
      </c>
      <c r="AA356" s="2" t="str">
        <f t="shared" si="80"/>
        <v/>
      </c>
      <c r="AB356" s="2" t="s">
        <v>289</v>
      </c>
      <c r="AC356" s="2" t="str">
        <f>IF(A356&lt;&gt;A355,LOOKUP(A356:A998,REGIONS!A:A,REGIONS!B:B),"")</f>
        <v>North America</v>
      </c>
      <c r="AD356" s="2"/>
    </row>
    <row r="357" spans="1:30" x14ac:dyDescent="0.2">
      <c r="A357" s="3" t="s">
        <v>211</v>
      </c>
      <c r="B357" s="3">
        <v>2020</v>
      </c>
      <c r="C357" s="3">
        <v>5.795000076</v>
      </c>
      <c r="D357" s="3">
        <v>89.96199799</v>
      </c>
      <c r="E357" s="3">
        <v>91.4</v>
      </c>
      <c r="F357" s="3">
        <v>0</v>
      </c>
      <c r="G357" s="3">
        <v>8.6</v>
      </c>
      <c r="H357" s="3">
        <v>0</v>
      </c>
      <c r="I357" s="3" t="s">
        <v>289</v>
      </c>
      <c r="J357" s="3" t="s">
        <v>289</v>
      </c>
      <c r="K357" s="3" t="s">
        <v>289</v>
      </c>
      <c r="L357" s="3" t="s">
        <v>289</v>
      </c>
      <c r="M357" s="3" t="s">
        <v>289</v>
      </c>
      <c r="N357" s="3" t="s">
        <v>289</v>
      </c>
      <c r="O357" s="3" t="s">
        <v>289</v>
      </c>
      <c r="P357" s="3" t="s">
        <v>289</v>
      </c>
      <c r="Q357" s="2" t="str">
        <v/>
      </c>
      <c r="R357" s="2"/>
      <c r="S357" s="2" t="str">
        <f t="array" ref="S357">IF(A358=A357,(E358-E357)/(B358-B357),"")</f>
        <v/>
      </c>
      <c r="T357" s="2" t="str">
        <f t="array" ref="T357">IF(A358=A357,(M358-M357)/(B358-B357),"")</f>
        <v/>
      </c>
      <c r="U357" s="2" t="str">
        <f t="array" ref="U357">IF(A358=A357,(I358-I357)/(B358-B357),"")</f>
        <v/>
      </c>
      <c r="V357" s="2">
        <f t="shared" si="39"/>
        <v>91</v>
      </c>
      <c r="W357" s="2" t="s">
        <v>289</v>
      </c>
      <c r="X357" s="2" t="s">
        <v>289</v>
      </c>
      <c r="Y357" s="2" t="str">
        <f t="shared" si="78"/>
        <v/>
      </c>
      <c r="Z357" s="2" t="str">
        <f t="shared" si="79"/>
        <v/>
      </c>
      <c r="AA357" s="2" t="str">
        <f t="shared" si="80"/>
        <v/>
      </c>
      <c r="AB357" s="2">
        <f>IF((A358=A357),(T357-U357),)</f>
        <v>0</v>
      </c>
      <c r="AC357" s="2" t="str">
        <f>IF(A357&lt;&gt;A356,LOOKUP(A357:A998,REGIONS!A:A,REGIONS!B:B),"")</f>
        <v/>
      </c>
      <c r="AD357" s="2"/>
    </row>
    <row r="358" spans="1:30" x14ac:dyDescent="0.2">
      <c r="A358" s="3" t="s">
        <v>212</v>
      </c>
      <c r="B358" s="3">
        <v>2015</v>
      </c>
      <c r="C358" s="3">
        <v>109.13500209999999</v>
      </c>
      <c r="D358" s="3">
        <v>50.963996889999997</v>
      </c>
      <c r="E358" s="3">
        <v>95.145219900000001</v>
      </c>
      <c r="F358" s="3">
        <v>0</v>
      </c>
      <c r="G358" s="3">
        <v>4.0700937030000004</v>
      </c>
      <c r="H358" s="3">
        <v>0.78468639699999998</v>
      </c>
      <c r="I358" s="3" t="s">
        <v>289</v>
      </c>
      <c r="J358" s="3" t="s">
        <v>289</v>
      </c>
      <c r="K358" s="3" t="s">
        <v>289</v>
      </c>
      <c r="L358" s="3" t="s">
        <v>289</v>
      </c>
      <c r="M358" s="3" t="s">
        <v>289</v>
      </c>
      <c r="N358" s="3" t="s">
        <v>289</v>
      </c>
      <c r="O358" s="3" t="s">
        <v>289</v>
      </c>
      <c r="P358" s="3" t="s">
        <v>289</v>
      </c>
      <c r="Q358" s="2">
        <v>3</v>
      </c>
      <c r="R358" s="2"/>
      <c r="S358" s="2">
        <f t="array" ref="S358">IF(A359=A358,(E359-E358)/(B359-B358),"")</f>
        <v>0</v>
      </c>
      <c r="T358" s="2" t="s">
        <v>289</v>
      </c>
      <c r="U358" s="2" t="s">
        <v>289</v>
      </c>
      <c r="V358" s="2">
        <f t="shared" si="39"/>
        <v>95</v>
      </c>
      <c r="W358" s="2" t="s">
        <v>289</v>
      </c>
      <c r="X358" s="2" t="s">
        <v>289</v>
      </c>
      <c r="Y358" s="2" t="str">
        <f t="shared" si="78"/>
        <v/>
      </c>
      <c r="Z358" s="2" t="str">
        <f t="shared" si="79"/>
        <v/>
      </c>
      <c r="AA358" s="2" t="str">
        <f t="shared" si="80"/>
        <v/>
      </c>
      <c r="AB358" s="2" t="s">
        <v>289</v>
      </c>
      <c r="AC358" s="2" t="str">
        <f>IF(A358&lt;&gt;A357,LOOKUP(A358:A998,REGIONS!A:A,REGIONS!B:B),"")</f>
        <v>Latin America &amp; Caribbean</v>
      </c>
      <c r="AD358" s="2"/>
    </row>
    <row r="359" spans="1:30" x14ac:dyDescent="0.2">
      <c r="A359" s="3" t="s">
        <v>212</v>
      </c>
      <c r="B359" s="3">
        <v>2018</v>
      </c>
      <c r="C359" s="3">
        <v>110.2099991</v>
      </c>
      <c r="D359" s="3">
        <v>52.197998050000002</v>
      </c>
      <c r="E359" s="3">
        <v>95.145219900000001</v>
      </c>
      <c r="F359" s="3">
        <v>0</v>
      </c>
      <c r="G359" s="3">
        <v>4.8547801000000002</v>
      </c>
      <c r="H359" s="3" t="s">
        <v>289</v>
      </c>
      <c r="I359" s="3" t="s">
        <v>289</v>
      </c>
      <c r="J359" s="3" t="s">
        <v>289</v>
      </c>
      <c r="K359" s="3" t="s">
        <v>289</v>
      </c>
      <c r="L359" s="3" t="s">
        <v>289</v>
      </c>
      <c r="M359" s="3" t="s">
        <v>289</v>
      </c>
      <c r="N359" s="3" t="s">
        <v>289</v>
      </c>
      <c r="O359" s="3" t="s">
        <v>289</v>
      </c>
      <c r="P359" s="3" t="s">
        <v>289</v>
      </c>
      <c r="Q359" s="2" t="str">
        <v/>
      </c>
      <c r="R359" s="2"/>
      <c r="S359" s="2" t="str">
        <f t="array" ref="S359">IF(A360=A359,(E360-E359)/(B360-B359),"")</f>
        <v/>
      </c>
      <c r="T359" s="2" t="str">
        <f t="array" ref="T359">IF(A360=A359,(M360-M359)/(B360-B359),"")</f>
        <v/>
      </c>
      <c r="U359" s="2" t="str">
        <f t="array" ref="U359">IF(A360=A359,(I360-I359)/(B360-B359),"")</f>
        <v/>
      </c>
      <c r="V359" s="2">
        <f t="shared" si="39"/>
        <v>95</v>
      </c>
      <c r="W359" s="2" t="s">
        <v>289</v>
      </c>
      <c r="X359" s="2" t="s">
        <v>289</v>
      </c>
      <c r="Y359" s="2" t="str">
        <f t="shared" si="78"/>
        <v/>
      </c>
      <c r="Z359" s="2" t="str">
        <f t="shared" si="79"/>
        <v/>
      </c>
      <c r="AA359" s="2" t="str">
        <f t="shared" si="80"/>
        <v/>
      </c>
      <c r="AB359" s="2">
        <f t="shared" ref="AB359:AB361" si="113">IF((A360=A359),(T359-U359),)</f>
        <v>0</v>
      </c>
      <c r="AC359" s="2" t="str">
        <f>IF(A359&lt;&gt;A358,LOOKUP(A359:A998,REGIONS!A:A,REGIONS!B:B),"")</f>
        <v/>
      </c>
      <c r="AD359" s="2"/>
    </row>
    <row r="360" spans="1:30" x14ac:dyDescent="0.2">
      <c r="A360" s="3" t="s">
        <v>213</v>
      </c>
      <c r="B360" s="3">
        <v>2015</v>
      </c>
      <c r="C360" s="3">
        <v>193.5099945</v>
      </c>
      <c r="D360" s="3">
        <v>18.914001460000001</v>
      </c>
      <c r="E360" s="3">
        <v>91.321397360000006</v>
      </c>
      <c r="F360" s="3">
        <v>6.4992812960000004</v>
      </c>
      <c r="G360" s="3">
        <v>1.929815904</v>
      </c>
      <c r="H360" s="3">
        <v>0.24950544129999999</v>
      </c>
      <c r="I360" s="3">
        <v>91.386415650000004</v>
      </c>
      <c r="J360" s="3">
        <v>6.194005024</v>
      </c>
      <c r="K360" s="3">
        <v>2.1485295340000001</v>
      </c>
      <c r="L360" s="3">
        <v>0.2710497959</v>
      </c>
      <c r="M360" s="3">
        <v>91.042648679999999</v>
      </c>
      <c r="N360" s="3">
        <v>7.8080270609999998</v>
      </c>
      <c r="O360" s="3">
        <v>0.9921814015</v>
      </c>
      <c r="P360" s="3">
        <v>0.15714285710000001</v>
      </c>
      <c r="Q360" s="2">
        <v>5</v>
      </c>
      <c r="R360" s="2"/>
      <c r="S360" s="2">
        <f t="array" ref="S360">IF(A361=A360,(E361-E360)/(B361-B360),"")</f>
        <v>0.10326543799999968</v>
      </c>
      <c r="T360" s="2">
        <f t="array" ref="T360">IF(A361=A360,(M361-M360)/(B361-B360),"")</f>
        <v>0.21170826400000067</v>
      </c>
      <c r="U360" s="2">
        <f t="array" ref="U360">IF(A361=A360,(I361-I360)/(B361-B360),"")</f>
        <v>7.8781444000000533E-2</v>
      </c>
      <c r="V360" s="2">
        <f t="shared" si="39"/>
        <v>91</v>
      </c>
      <c r="W360" s="2">
        <f t="shared" ref="W360:W361" si="114">ROUND($M$2:$M$463,0)</f>
        <v>91</v>
      </c>
      <c r="X360" s="2">
        <f t="shared" ref="X360:X361" si="115">ROUND(I360:I821,0)</f>
        <v>91</v>
      </c>
      <c r="Y360" s="2" t="str">
        <f t="shared" si="78"/>
        <v/>
      </c>
      <c r="Z360" s="2" t="str">
        <f t="shared" si="79"/>
        <v/>
      </c>
      <c r="AA360" s="2" t="str">
        <f t="shared" si="80"/>
        <v/>
      </c>
      <c r="AB360" s="2">
        <f t="shared" si="113"/>
        <v>0.13292682000000014</v>
      </c>
      <c r="AC360" s="2" t="str">
        <f>IF(A360&lt;&gt;A359,LOOKUP(A360:A998,REGIONS!A:A,REGIONS!B:B),"")</f>
        <v>East Asia &amp; Pacific</v>
      </c>
      <c r="AD360" s="2"/>
    </row>
    <row r="361" spans="1:30" x14ac:dyDescent="0.2">
      <c r="A361" s="3" t="s">
        <v>213</v>
      </c>
      <c r="B361" s="3">
        <v>2020</v>
      </c>
      <c r="C361" s="3">
        <v>198.4100037</v>
      </c>
      <c r="D361" s="3">
        <v>17.888999940000001</v>
      </c>
      <c r="E361" s="3">
        <v>91.837724550000004</v>
      </c>
      <c r="F361" s="3">
        <v>6.5208999519999997</v>
      </c>
      <c r="G361" s="3">
        <v>1.4186234280000001</v>
      </c>
      <c r="H361" s="3">
        <v>0.22275206789999999</v>
      </c>
      <c r="I361" s="3">
        <v>91.780322870000006</v>
      </c>
      <c r="J361" s="3">
        <v>6.2207033389999999</v>
      </c>
      <c r="K361" s="3">
        <v>1.7276921599999999</v>
      </c>
      <c r="L361" s="3">
        <v>0.2712816327</v>
      </c>
      <c r="M361" s="3">
        <v>92.101190000000003</v>
      </c>
      <c r="N361" s="3">
        <v>7.8988100000000001</v>
      </c>
      <c r="O361" s="3">
        <v>0</v>
      </c>
      <c r="P361" s="3">
        <v>0</v>
      </c>
      <c r="Q361" s="2" t="str">
        <v/>
      </c>
      <c r="R361" s="2"/>
      <c r="S361" s="2" t="str">
        <f t="array" ref="S361">IF(A362=A361,(E362-E361)/(B362-B361),"")</f>
        <v/>
      </c>
      <c r="T361" s="2" t="str">
        <f t="array" ref="T361">IF(A362=A361,(M362-M361)/(B362-B361),"")</f>
        <v/>
      </c>
      <c r="U361" s="2" t="str">
        <f t="array" ref="U361">IF(A362=A361,(I362-I361)/(B362-B361),"")</f>
        <v/>
      </c>
      <c r="V361" s="2">
        <f t="shared" ref="V361:V463" si="116">ROUND(E361:E822,0)</f>
        <v>92</v>
      </c>
      <c r="W361" s="2">
        <f t="shared" si="114"/>
        <v>92</v>
      </c>
      <c r="X361" s="2">
        <f t="shared" si="115"/>
        <v>92</v>
      </c>
      <c r="Y361" s="2" t="str">
        <f t="shared" si="78"/>
        <v/>
      </c>
      <c r="Z361" s="2" t="str">
        <f t="shared" si="79"/>
        <v/>
      </c>
      <c r="AA361" s="2" t="str">
        <f t="shared" si="80"/>
        <v/>
      </c>
      <c r="AB361" s="2">
        <f t="shared" si="113"/>
        <v>0</v>
      </c>
      <c r="AC361" s="2" t="str">
        <f>IF(A361&lt;&gt;A360,LOOKUP(A361:A998,REGIONS!A:A,REGIONS!B:B),"")</f>
        <v/>
      </c>
      <c r="AD361" s="2"/>
    </row>
    <row r="362" spans="1:30" x14ac:dyDescent="0.2">
      <c r="A362" s="3" t="s">
        <v>214</v>
      </c>
      <c r="B362" s="3">
        <v>2015</v>
      </c>
      <c r="C362" s="3">
        <v>33.270000459999999</v>
      </c>
      <c r="D362" s="3">
        <v>96.738998409999994</v>
      </c>
      <c r="E362" s="3">
        <v>100</v>
      </c>
      <c r="F362" s="3">
        <v>0</v>
      </c>
      <c r="G362" s="3">
        <v>0</v>
      </c>
      <c r="H362" s="3">
        <v>0</v>
      </c>
      <c r="I362" s="3" t="s">
        <v>289</v>
      </c>
      <c r="J362" s="3" t="s">
        <v>289</v>
      </c>
      <c r="K362" s="3" t="s">
        <v>289</v>
      </c>
      <c r="L362" s="3" t="s">
        <v>289</v>
      </c>
      <c r="M362" s="3" t="s">
        <v>289</v>
      </c>
      <c r="N362" s="3" t="s">
        <v>289</v>
      </c>
      <c r="O362" s="3" t="s">
        <v>289</v>
      </c>
      <c r="P362" s="3" t="s">
        <v>289</v>
      </c>
      <c r="Q362" s="2">
        <v>5</v>
      </c>
      <c r="R362" s="2"/>
      <c r="S362" s="2">
        <f t="array" ref="S362">IF(A363=A362,(E363-E362)/(B363-B362),"")</f>
        <v>0</v>
      </c>
      <c r="T362" s="2" t="s">
        <v>289</v>
      </c>
      <c r="U362" s="2" t="s">
        <v>289</v>
      </c>
      <c r="V362" s="2">
        <f t="shared" si="116"/>
        <v>100</v>
      </c>
      <c r="W362" s="2" t="s">
        <v>289</v>
      </c>
      <c r="X362" s="2" t="s">
        <v>289</v>
      </c>
      <c r="Y362" s="2" t="str">
        <f t="shared" si="78"/>
        <v>Full access</v>
      </c>
      <c r="Z362" s="2" t="str">
        <f t="shared" si="79"/>
        <v/>
      </c>
      <c r="AA362" s="2" t="str">
        <f t="shared" si="80"/>
        <v/>
      </c>
      <c r="AB362" s="2" t="s">
        <v>289</v>
      </c>
      <c r="AC362" s="2" t="str">
        <f>IF(A362&lt;&gt;A361,LOOKUP(A362:A998,REGIONS!A:A,REGIONS!B:B),"")</f>
        <v>Europe &amp; Central Asia</v>
      </c>
      <c r="AD362" s="2"/>
    </row>
    <row r="363" spans="1:30" x14ac:dyDescent="0.2">
      <c r="A363" s="3" t="s">
        <v>214</v>
      </c>
      <c r="B363" s="3">
        <v>2020</v>
      </c>
      <c r="C363" s="3">
        <v>33.937999730000001</v>
      </c>
      <c r="D363" s="3">
        <v>97.499000550000005</v>
      </c>
      <c r="E363" s="3">
        <v>100</v>
      </c>
      <c r="F363" s="3">
        <v>0</v>
      </c>
      <c r="G363" s="3">
        <v>0</v>
      </c>
      <c r="H363" s="3">
        <v>0</v>
      </c>
      <c r="I363" s="3" t="s">
        <v>289</v>
      </c>
      <c r="J363" s="3" t="s">
        <v>289</v>
      </c>
      <c r="K363" s="3" t="s">
        <v>289</v>
      </c>
      <c r="L363" s="3" t="s">
        <v>289</v>
      </c>
      <c r="M363" s="3" t="s">
        <v>289</v>
      </c>
      <c r="N363" s="3" t="s">
        <v>289</v>
      </c>
      <c r="O363" s="3" t="s">
        <v>289</v>
      </c>
      <c r="P363" s="3" t="s">
        <v>289</v>
      </c>
      <c r="Q363" s="2" t="str">
        <v/>
      </c>
      <c r="R363" s="2"/>
      <c r="S363" s="2" t="str">
        <f t="array" ref="S363">IF(A364=A363,(E364-E363)/(B364-B363),"")</f>
        <v/>
      </c>
      <c r="T363" s="2" t="str">
        <f t="array" ref="T363">IF(A364=A363,(M364-M363)/(B364-B363),"")</f>
        <v/>
      </c>
      <c r="U363" s="2" t="str">
        <f t="array" ref="U363">IF(A364=A363,(I364-I363)/(B364-B363),"")</f>
        <v/>
      </c>
      <c r="V363" s="2">
        <f t="shared" si="116"/>
        <v>100</v>
      </c>
      <c r="W363" s="2" t="s">
        <v>289</v>
      </c>
      <c r="X363" s="2" t="s">
        <v>289</v>
      </c>
      <c r="Y363" s="2" t="str">
        <f t="shared" si="78"/>
        <v/>
      </c>
      <c r="Z363" s="2" t="str">
        <f t="shared" si="79"/>
        <v/>
      </c>
      <c r="AA363" s="2" t="str">
        <f t="shared" si="80"/>
        <v/>
      </c>
      <c r="AB363" s="2">
        <f t="shared" ref="AB363:AB365" si="117">IF((A364=A363),(T363-U363),)</f>
        <v>0</v>
      </c>
      <c r="AC363" s="2" t="str">
        <f>IF(A363&lt;&gt;A362,LOOKUP(A363:A998,REGIONS!A:A,REGIONS!B:B),"")</f>
        <v/>
      </c>
      <c r="AD363" s="2"/>
    </row>
    <row r="364" spans="1:30" x14ac:dyDescent="0.2">
      <c r="A364" s="3" t="s">
        <v>215</v>
      </c>
      <c r="B364" s="3">
        <v>2015</v>
      </c>
      <c r="C364" s="3">
        <v>199.43899540000001</v>
      </c>
      <c r="D364" s="3">
        <v>70.174003600000006</v>
      </c>
      <c r="E364" s="3">
        <v>77.124229790000001</v>
      </c>
      <c r="F364" s="3">
        <v>18.34430682</v>
      </c>
      <c r="G364" s="3">
        <v>1.8595771210000001</v>
      </c>
      <c r="H364" s="3">
        <v>2.6718862689999998</v>
      </c>
      <c r="I364" s="3">
        <v>71.282716640000004</v>
      </c>
      <c r="J364" s="3">
        <v>17.07304495</v>
      </c>
      <c r="K364" s="3">
        <v>4.1184792559999996</v>
      </c>
      <c r="L364" s="3">
        <v>7.5257591550000003</v>
      </c>
      <c r="M364" s="3">
        <v>79.607040999999995</v>
      </c>
      <c r="N364" s="3">
        <v>18.884629660000002</v>
      </c>
      <c r="O364" s="3">
        <v>0.89948056340000004</v>
      </c>
      <c r="P364" s="3">
        <v>0.60884877739999999</v>
      </c>
      <c r="Q364" s="2">
        <v>5</v>
      </c>
      <c r="R364" s="2"/>
      <c r="S364" s="2">
        <f t="array" ref="S364">IF(A365=A364,(E365-E364)/(B365-B364),"")</f>
        <v>0.22044507399999985</v>
      </c>
      <c r="T364" s="2">
        <f t="array" ref="T364">IF(A365=A364,(M365-M364)/(B365-B364),"")</f>
        <v>-5.2996199999995495E-3</v>
      </c>
      <c r="U364" s="2">
        <f t="array" ref="U364">IF(A365=A364,(I365-I364)/(B365-B364),"")</f>
        <v>0.6035795699999994</v>
      </c>
      <c r="V364" s="2">
        <f t="shared" si="116"/>
        <v>77</v>
      </c>
      <c r="W364" s="2">
        <f t="shared" ref="W364:W365" si="118">ROUND($M$2:$M$463,0)</f>
        <v>80</v>
      </c>
      <c r="X364" s="2">
        <f t="shared" ref="X364:X365" si="119">ROUND(I364:I825,0)</f>
        <v>71</v>
      </c>
      <c r="Y364" s="2" t="str">
        <f t="shared" si="78"/>
        <v/>
      </c>
      <c r="Z364" s="2" t="str">
        <f t="shared" si="79"/>
        <v/>
      </c>
      <c r="AA364" s="2" t="str">
        <f t="shared" si="80"/>
        <v/>
      </c>
      <c r="AB364" s="2">
        <f t="shared" si="117"/>
        <v>-0.6088791899999989</v>
      </c>
      <c r="AC364" s="2" t="str">
        <f>IF(A364&lt;&gt;A363,LOOKUP(A364:A998,REGIONS!A:A,REGIONS!B:B),"")</f>
        <v>Sub-Saharan Africa</v>
      </c>
      <c r="AD364" s="2"/>
    </row>
    <row r="365" spans="1:30" x14ac:dyDescent="0.2">
      <c r="A365" s="3" t="s">
        <v>215</v>
      </c>
      <c r="B365" s="3">
        <v>2020</v>
      </c>
      <c r="C365" s="3">
        <v>219.16099550000001</v>
      </c>
      <c r="D365" s="3">
        <v>74.354003910000003</v>
      </c>
      <c r="E365" s="3">
        <v>78.22645516</v>
      </c>
      <c r="F365" s="3">
        <v>20.237982980000002</v>
      </c>
      <c r="G365" s="3">
        <v>0.44351992839999999</v>
      </c>
      <c r="H365" s="3">
        <v>1.0920419299999999</v>
      </c>
      <c r="I365" s="3">
        <v>74.300614490000001</v>
      </c>
      <c r="J365" s="3">
        <v>19.711842579999999</v>
      </c>
      <c r="K365" s="3">
        <v>1.7294057039999999</v>
      </c>
      <c r="L365" s="3">
        <v>4.2581372279999998</v>
      </c>
      <c r="M365" s="3">
        <v>79.580542899999998</v>
      </c>
      <c r="N365" s="3">
        <v>20.419457099999999</v>
      </c>
      <c r="O365" s="3">
        <v>0</v>
      </c>
      <c r="P365" s="3">
        <v>0</v>
      </c>
      <c r="Q365" s="2" t="str">
        <v/>
      </c>
      <c r="R365" s="2"/>
      <c r="S365" s="2" t="str">
        <f t="array" ref="S365">IF(A366=A365,(E366-E365)/(B366-B365),"")</f>
        <v/>
      </c>
      <c r="T365" s="2" t="str">
        <f t="array" ref="T365">IF(A366=A365,(M366-M365)/(B366-B365),"")</f>
        <v/>
      </c>
      <c r="U365" s="2" t="str">
        <f t="array" ref="U365">IF(A366=A365,(I366-I365)/(B366-B365),"")</f>
        <v/>
      </c>
      <c r="V365" s="2">
        <f t="shared" si="116"/>
        <v>78</v>
      </c>
      <c r="W365" s="2">
        <f t="shared" si="118"/>
        <v>80</v>
      </c>
      <c r="X365" s="2">
        <f t="shared" si="119"/>
        <v>74</v>
      </c>
      <c r="Y365" s="2" t="str">
        <f t="shared" si="78"/>
        <v/>
      </c>
      <c r="Z365" s="2" t="str">
        <f t="shared" si="79"/>
        <v/>
      </c>
      <c r="AA365" s="2" t="str">
        <f t="shared" si="80"/>
        <v/>
      </c>
      <c r="AB365" s="2">
        <f t="shared" si="117"/>
        <v>0</v>
      </c>
      <c r="AC365" s="2" t="str">
        <f>IF(A365&lt;&gt;A364,LOOKUP(A365:A998,REGIONS!A:A,REGIONS!B:B),"")</f>
        <v/>
      </c>
      <c r="AD365" s="2"/>
    </row>
    <row r="366" spans="1:30" x14ac:dyDescent="0.2">
      <c r="A366" s="3" t="s">
        <v>216</v>
      </c>
      <c r="B366" s="3">
        <v>2015</v>
      </c>
      <c r="C366" s="3">
        <v>31717.675780000001</v>
      </c>
      <c r="D366" s="3">
        <v>83.180000309999997</v>
      </c>
      <c r="E366" s="3">
        <v>99.548026379999996</v>
      </c>
      <c r="F366" s="3">
        <v>0</v>
      </c>
      <c r="G366" s="3">
        <v>0.45197361660000002</v>
      </c>
      <c r="H366" s="3">
        <v>0</v>
      </c>
      <c r="I366" s="3" t="s">
        <v>289</v>
      </c>
      <c r="J366" s="3" t="s">
        <v>289</v>
      </c>
      <c r="K366" s="3" t="s">
        <v>289</v>
      </c>
      <c r="L366" s="3" t="s">
        <v>289</v>
      </c>
      <c r="M366" s="3" t="s">
        <v>289</v>
      </c>
      <c r="N366" s="3" t="s">
        <v>289</v>
      </c>
      <c r="O366" s="3" t="s">
        <v>289</v>
      </c>
      <c r="P366" s="3" t="s">
        <v>289</v>
      </c>
      <c r="Q366" s="2">
        <v>5</v>
      </c>
      <c r="R366" s="2"/>
      <c r="S366" s="2">
        <f t="array" ref="S366">IF(A367=A366,(E367-E366)/(B367-B366),"")</f>
        <v>9.0394724000000787E-2</v>
      </c>
      <c r="T366" s="2" t="s">
        <v>289</v>
      </c>
      <c r="U366" s="2" t="s">
        <v>289</v>
      </c>
      <c r="V366" s="2">
        <f t="shared" si="116"/>
        <v>100</v>
      </c>
      <c r="W366" s="2" t="s">
        <v>289</v>
      </c>
      <c r="X366" s="2" t="s">
        <v>289</v>
      </c>
      <c r="Y366" s="2" t="str">
        <f t="shared" si="78"/>
        <v>Full access</v>
      </c>
      <c r="Z366" s="2" t="str">
        <f t="shared" si="79"/>
        <v/>
      </c>
      <c r="AA366" s="2" t="str">
        <f t="shared" si="80"/>
        <v/>
      </c>
      <c r="AB366" s="2" t="s">
        <v>289</v>
      </c>
      <c r="AC366" s="2" t="str">
        <f>IF(A366&lt;&gt;A365,LOOKUP(A366:A998,REGIONS!A:A,REGIONS!B:B),"")</f>
        <v>Europe &amp; Central Asia</v>
      </c>
      <c r="AD366" s="2"/>
    </row>
    <row r="367" spans="1:30" x14ac:dyDescent="0.2">
      <c r="A367" s="3" t="s">
        <v>216</v>
      </c>
      <c r="B367" s="3">
        <v>2020</v>
      </c>
      <c r="C367" s="3">
        <v>34813.867189999997</v>
      </c>
      <c r="D367" s="3">
        <v>84.287002560000005</v>
      </c>
      <c r="E367" s="3">
        <v>100</v>
      </c>
      <c r="F367" s="3">
        <v>0</v>
      </c>
      <c r="G367" s="3">
        <v>0</v>
      </c>
      <c r="H367" s="3">
        <v>0</v>
      </c>
      <c r="I367" s="3" t="s">
        <v>289</v>
      </c>
      <c r="J367" s="3" t="s">
        <v>289</v>
      </c>
      <c r="K367" s="3" t="s">
        <v>289</v>
      </c>
      <c r="L367" s="3" t="s">
        <v>289</v>
      </c>
      <c r="M367" s="3" t="s">
        <v>289</v>
      </c>
      <c r="N367" s="3" t="s">
        <v>289</v>
      </c>
      <c r="O367" s="3" t="s">
        <v>289</v>
      </c>
      <c r="P367" s="3" t="s">
        <v>289</v>
      </c>
      <c r="Q367" s="2" t="str">
        <v/>
      </c>
      <c r="R367" s="2"/>
      <c r="S367" s="2" t="str">
        <f t="array" ref="S367">IF(A368=A367,(E368-E367)/(B368-B367),"")</f>
        <v/>
      </c>
      <c r="T367" s="2" t="str">
        <f t="array" ref="T367">IF(A368=A367,(M368-M367)/(B368-B367),"")</f>
        <v/>
      </c>
      <c r="U367" s="2" t="str">
        <f t="array" ref="U367">IF(A368=A367,(I368-I367)/(B368-B367),"")</f>
        <v/>
      </c>
      <c r="V367" s="2">
        <f t="shared" si="116"/>
        <v>100</v>
      </c>
      <c r="W367" s="2" t="s">
        <v>289</v>
      </c>
      <c r="X367" s="2" t="s">
        <v>289</v>
      </c>
      <c r="Y367" s="2" t="str">
        <f t="shared" si="78"/>
        <v/>
      </c>
      <c r="Z367" s="2" t="str">
        <f t="shared" si="79"/>
        <v/>
      </c>
      <c r="AA367" s="2" t="str">
        <f t="shared" si="80"/>
        <v/>
      </c>
      <c r="AB367" s="2">
        <f t="shared" ref="AB367:AB371" si="120">IF((A368=A367),(T367-U367),)</f>
        <v>0</v>
      </c>
      <c r="AC367" s="2" t="str">
        <f>IF(A367&lt;&gt;A366,LOOKUP(A367:A998,REGIONS!A:A,REGIONS!B:B),"")</f>
        <v/>
      </c>
      <c r="AD367" s="2"/>
    </row>
    <row r="368" spans="1:30" x14ac:dyDescent="0.2">
      <c r="A368" s="3" t="s">
        <v>217</v>
      </c>
      <c r="B368" s="3">
        <v>2015</v>
      </c>
      <c r="C368" s="3">
        <v>14578.450199999999</v>
      </c>
      <c r="D368" s="3">
        <v>45.86200333</v>
      </c>
      <c r="E368" s="3">
        <v>78.602093620000005</v>
      </c>
      <c r="F368" s="3">
        <v>3.3921456349999999</v>
      </c>
      <c r="G368" s="3">
        <v>17.594913179999999</v>
      </c>
      <c r="H368" s="3">
        <v>0.41084756459999999</v>
      </c>
      <c r="I368" s="3">
        <v>65.941201559999996</v>
      </c>
      <c r="J368" s="3">
        <v>5.2534118540000003</v>
      </c>
      <c r="K368" s="3">
        <v>28.079192549999998</v>
      </c>
      <c r="L368" s="3">
        <v>0.72619403689999995</v>
      </c>
      <c r="M368" s="3">
        <v>93.547697760000005</v>
      </c>
      <c r="N368" s="3">
        <v>1.195005973</v>
      </c>
      <c r="O368" s="3">
        <v>5.2187007940000001</v>
      </c>
      <c r="P368" s="3">
        <v>3.8595473790000001E-2</v>
      </c>
      <c r="Q368" s="2">
        <v>5</v>
      </c>
      <c r="R368" s="2"/>
      <c r="S368" s="2">
        <f t="array" ref="S368">IF(A369=A368,(E369-E368)/(B369-B368),"")</f>
        <v>1.2606288339999991</v>
      </c>
      <c r="T368" s="2">
        <f t="array" ref="T368">IF(A369=A368,(M369-M368)/(B369-B368),"")</f>
        <v>0.35480063599999878</v>
      </c>
      <c r="U368" s="2">
        <f t="array" ref="U368">IF(A369=A368,(I369-I368)/(B369-B368),"")</f>
        <v>1.8603453279999997</v>
      </c>
      <c r="V368" s="2">
        <f t="shared" si="116"/>
        <v>79</v>
      </c>
      <c r="W368" s="2">
        <f t="shared" ref="W368:W371" si="121">ROUND($M$2:$M$463,0)</f>
        <v>94</v>
      </c>
      <c r="X368" s="2">
        <f t="shared" ref="X368:X371" si="122">ROUND(I368:I829,0)</f>
        <v>66</v>
      </c>
      <c r="Y368" s="2" t="str">
        <f t="shared" si="78"/>
        <v/>
      </c>
      <c r="Z368" s="2" t="str">
        <f t="shared" si="79"/>
        <v/>
      </c>
      <c r="AA368" s="2" t="str">
        <f t="shared" si="80"/>
        <v/>
      </c>
      <c r="AB368" s="2">
        <f t="shared" si="120"/>
        <v>-1.5055446920000009</v>
      </c>
      <c r="AC368" s="2" t="str">
        <f>IF(A368&lt;&gt;A367,LOOKUP(A368:A998,REGIONS!A:A,REGIONS!B:B),"")</f>
        <v>Sub-Saharan Africa</v>
      </c>
      <c r="AD368" s="2"/>
    </row>
    <row r="369" spans="1:30" x14ac:dyDescent="0.2">
      <c r="A369" s="3" t="s">
        <v>217</v>
      </c>
      <c r="B369" s="3">
        <v>2020</v>
      </c>
      <c r="C369" s="3">
        <v>16743.929690000001</v>
      </c>
      <c r="D369" s="3">
        <v>48.122001650000001</v>
      </c>
      <c r="E369" s="3">
        <v>84.905237790000001</v>
      </c>
      <c r="F369" s="3">
        <v>2.3872175090000001</v>
      </c>
      <c r="G369" s="3">
        <v>12.60781566</v>
      </c>
      <c r="H369" s="3">
        <v>9.9729040419999998E-2</v>
      </c>
      <c r="I369" s="3">
        <v>75.242928199999994</v>
      </c>
      <c r="J369" s="3">
        <v>4.052382433</v>
      </c>
      <c r="K369" s="3">
        <v>20.512451739999999</v>
      </c>
      <c r="L369" s="3">
        <v>0.1922376314</v>
      </c>
      <c r="M369" s="3">
        <v>95.321700939999999</v>
      </c>
      <c r="N369" s="3">
        <v>0.59208365669999996</v>
      </c>
      <c r="O369" s="3">
        <v>4.0862154019999997</v>
      </c>
      <c r="P369" s="3">
        <v>0</v>
      </c>
      <c r="Q369" s="2" t="str">
        <v/>
      </c>
      <c r="R369" s="2"/>
      <c r="S369" s="2" t="str">
        <f t="array" ref="S369">IF(A370=A369,(E370-E369)/(B370-B369),"")</f>
        <v/>
      </c>
      <c r="T369" s="2" t="str">
        <f t="array" ref="T369">IF(A370=A369,(M370-M369)/(B370-B369),"")</f>
        <v/>
      </c>
      <c r="U369" s="2" t="str">
        <f t="array" ref="U369">IF(A370=A369,(I370-I369)/(B370-B369),"")</f>
        <v/>
      </c>
      <c r="V369" s="2">
        <f t="shared" si="116"/>
        <v>85</v>
      </c>
      <c r="W369" s="2">
        <f t="shared" si="121"/>
        <v>95</v>
      </c>
      <c r="X369" s="2">
        <f t="shared" si="122"/>
        <v>75</v>
      </c>
      <c r="Y369" s="2" t="str">
        <f t="shared" si="78"/>
        <v/>
      </c>
      <c r="Z369" s="2" t="str">
        <f t="shared" si="79"/>
        <v/>
      </c>
      <c r="AA369" s="2" t="str">
        <f t="shared" si="80"/>
        <v/>
      </c>
      <c r="AB369" s="2">
        <f t="shared" si="120"/>
        <v>0</v>
      </c>
      <c r="AC369" s="2" t="str">
        <f>IF(A369&lt;&gt;A368,LOOKUP(A369:A998,REGIONS!A:A,REGIONS!B:B),"")</f>
        <v/>
      </c>
      <c r="AD369" s="2"/>
    </row>
    <row r="370" spans="1:30" x14ac:dyDescent="0.2">
      <c r="A370" s="3" t="s">
        <v>218</v>
      </c>
      <c r="B370" s="3">
        <v>2015</v>
      </c>
      <c r="C370" s="3">
        <v>8876.7773440000001</v>
      </c>
      <c r="D370" s="3">
        <v>55.695999149999999</v>
      </c>
      <c r="E370" s="3">
        <v>93.386457300000004</v>
      </c>
      <c r="F370" s="3">
        <v>6.1120960520000001</v>
      </c>
      <c r="G370" s="3">
        <v>0.48354363439999998</v>
      </c>
      <c r="H370" s="3">
        <v>1.7903015790000001E-2</v>
      </c>
      <c r="I370" s="3">
        <v>94.723529049999996</v>
      </c>
      <c r="J370" s="3">
        <v>4.6004382010000002</v>
      </c>
      <c r="K370" s="3">
        <v>0.63562326859999996</v>
      </c>
      <c r="L370" s="3">
        <v>4.0409477999999999E-2</v>
      </c>
      <c r="M370" s="3">
        <v>92.322868690000007</v>
      </c>
      <c r="N370" s="3">
        <v>7.3145611089999996</v>
      </c>
      <c r="O370" s="3">
        <v>0.36257019709999999</v>
      </c>
      <c r="P370" s="3">
        <v>0</v>
      </c>
      <c r="Q370" s="2">
        <v>5</v>
      </c>
      <c r="R370" s="2"/>
      <c r="S370" s="2">
        <f t="array" ref="S370">IF(A371=A370,(E371-E370)/(B371-B370),"")</f>
        <v>0.38181440399999927</v>
      </c>
      <c r="T370" s="2">
        <f t="array" ref="T370">IF(A371=A370,(M371-M370)/(B371-B370),"")</f>
        <v>0.50974023999999929</v>
      </c>
      <c r="U370" s="2">
        <f t="array" ref="U370">IF(A371=A370,(I371-I370)/(B371-B370),"")</f>
        <v>0.22428914000000191</v>
      </c>
      <c r="V370" s="2">
        <f t="shared" si="116"/>
        <v>93</v>
      </c>
      <c r="W370" s="2">
        <f t="shared" si="121"/>
        <v>92</v>
      </c>
      <c r="X370" s="2">
        <f t="shared" si="122"/>
        <v>95</v>
      </c>
      <c r="Y370" s="2" t="str">
        <f t="shared" si="78"/>
        <v/>
      </c>
      <c r="Z370" s="2" t="str">
        <f t="shared" si="79"/>
        <v/>
      </c>
      <c r="AA370" s="2" t="str">
        <f t="shared" si="80"/>
        <v/>
      </c>
      <c r="AB370" s="2">
        <f t="shared" si="120"/>
        <v>0.2854510999999974</v>
      </c>
      <c r="AC370" s="2" t="str">
        <f>IF(A370&lt;&gt;A369,LOOKUP(A370:A998,REGIONS!A:A,REGIONS!B:B),"")</f>
        <v>Europe &amp; Central Asia</v>
      </c>
      <c r="AD370" s="2"/>
    </row>
    <row r="371" spans="1:30" x14ac:dyDescent="0.2">
      <c r="A371" s="3" t="s">
        <v>218</v>
      </c>
      <c r="B371" s="3">
        <v>2020</v>
      </c>
      <c r="C371" s="3">
        <v>8737.3701170000004</v>
      </c>
      <c r="D371" s="3">
        <v>56.445999149999999</v>
      </c>
      <c r="E371" s="3">
        <v>95.29552932</v>
      </c>
      <c r="F371" s="3">
        <v>4.244199279</v>
      </c>
      <c r="G371" s="3">
        <v>0.44372047780000001</v>
      </c>
      <c r="H371" s="3">
        <v>1.6550926470000001E-2</v>
      </c>
      <c r="I371" s="3">
        <v>95.844974750000006</v>
      </c>
      <c r="J371" s="3">
        <v>3.545864028</v>
      </c>
      <c r="K371" s="3">
        <v>0.57116028659999996</v>
      </c>
      <c r="L371" s="3">
        <v>3.8000931410000001E-2</v>
      </c>
      <c r="M371" s="3">
        <v>94.871569890000004</v>
      </c>
      <c r="N371" s="3">
        <v>4.7830378649999998</v>
      </c>
      <c r="O371" s="3">
        <v>0.3453922445</v>
      </c>
      <c r="P371" s="3">
        <v>0</v>
      </c>
      <c r="Q371" s="2" t="str">
        <v/>
      </c>
      <c r="R371" s="2"/>
      <c r="S371" s="2" t="str">
        <f t="array" ref="S371">IF(A372=A371,(E372-E371)/(B372-B371),"")</f>
        <v/>
      </c>
      <c r="T371" s="2" t="str">
        <f t="array" ref="T371">IF(A372=A371,(M372-M371)/(B372-B371),"")</f>
        <v/>
      </c>
      <c r="U371" s="2" t="str">
        <f t="array" ref="U371">IF(A372=A371,(I372-I371)/(B372-B371),"")</f>
        <v/>
      </c>
      <c r="V371" s="2">
        <f t="shared" si="116"/>
        <v>95</v>
      </c>
      <c r="W371" s="2">
        <f t="shared" si="121"/>
        <v>95</v>
      </c>
      <c r="X371" s="2">
        <f t="shared" si="122"/>
        <v>96</v>
      </c>
      <c r="Y371" s="2" t="str">
        <f t="shared" si="78"/>
        <v/>
      </c>
      <c r="Z371" s="2" t="str">
        <f t="shared" si="79"/>
        <v/>
      </c>
      <c r="AA371" s="2" t="str">
        <f t="shared" si="80"/>
        <v/>
      </c>
      <c r="AB371" s="2">
        <f t="shared" si="120"/>
        <v>0</v>
      </c>
      <c r="AC371" s="2" t="str">
        <f>IF(A371&lt;&gt;A370,LOOKUP(A371:A998,REGIONS!A:A,REGIONS!B:B),"")</f>
        <v/>
      </c>
      <c r="AD371" s="2"/>
    </row>
    <row r="372" spans="1:30" x14ac:dyDescent="0.2">
      <c r="A372" s="3" t="s">
        <v>219</v>
      </c>
      <c r="B372" s="3">
        <v>2015</v>
      </c>
      <c r="C372" s="3">
        <v>94.981002810000007</v>
      </c>
      <c r="D372" s="3">
        <v>55.400001529999997</v>
      </c>
      <c r="E372" s="3">
        <v>96.250891499999994</v>
      </c>
      <c r="F372" s="3">
        <v>0</v>
      </c>
      <c r="G372" s="3">
        <v>0</v>
      </c>
      <c r="H372" s="3">
        <v>3.7491085019999999</v>
      </c>
      <c r="I372" s="3" t="s">
        <v>289</v>
      </c>
      <c r="J372" s="3" t="s">
        <v>289</v>
      </c>
      <c r="K372" s="3" t="s">
        <v>289</v>
      </c>
      <c r="L372" s="3" t="s">
        <v>289</v>
      </c>
      <c r="M372" s="3" t="s">
        <v>289</v>
      </c>
      <c r="N372" s="3" t="s">
        <v>289</v>
      </c>
      <c r="O372" s="3" t="s">
        <v>289</v>
      </c>
      <c r="P372" s="3" t="s">
        <v>289</v>
      </c>
      <c r="Q372" s="2">
        <v>4</v>
      </c>
      <c r="R372" s="2"/>
      <c r="S372" s="2">
        <f t="array" ref="S372">IF(A373=A372,(E373-E372)/(B373-B372),"")</f>
        <v>0.15021384750000166</v>
      </c>
      <c r="T372" s="2" t="s">
        <v>289</v>
      </c>
      <c r="U372" s="2" t="s">
        <v>289</v>
      </c>
      <c r="V372" s="2">
        <f t="shared" si="116"/>
        <v>96</v>
      </c>
      <c r="W372" s="2" t="s">
        <v>289</v>
      </c>
      <c r="X372" s="2" t="s">
        <v>289</v>
      </c>
      <c r="Y372" s="2" t="str">
        <f t="shared" si="78"/>
        <v/>
      </c>
      <c r="Z372" s="2" t="str">
        <f t="shared" si="79"/>
        <v/>
      </c>
      <c r="AA372" s="2" t="str">
        <f t="shared" si="80"/>
        <v/>
      </c>
      <c r="AB372" s="2" t="s">
        <v>289</v>
      </c>
      <c r="AC372" s="2" t="str">
        <f>IF(A372&lt;&gt;A371,LOOKUP(A372:A998,REGIONS!A:A,REGIONS!B:B),"")</f>
        <v>East Asia &amp; Pacific</v>
      </c>
      <c r="AD372" s="2"/>
    </row>
    <row r="373" spans="1:30" x14ac:dyDescent="0.2">
      <c r="A373" s="3" t="s">
        <v>219</v>
      </c>
      <c r="B373" s="3">
        <v>2019</v>
      </c>
      <c r="C373" s="3">
        <v>97.740997309999997</v>
      </c>
      <c r="D373" s="3">
        <v>57.119003300000003</v>
      </c>
      <c r="E373" s="3">
        <v>96.851746890000001</v>
      </c>
      <c r="F373" s="3">
        <v>0</v>
      </c>
      <c r="G373" s="3">
        <v>3.1482531090000001</v>
      </c>
      <c r="H373" s="3" t="s">
        <v>289</v>
      </c>
      <c r="I373" s="3" t="s">
        <v>289</v>
      </c>
      <c r="J373" s="3" t="s">
        <v>289</v>
      </c>
      <c r="K373" s="3" t="s">
        <v>289</v>
      </c>
      <c r="L373" s="3" t="s">
        <v>289</v>
      </c>
      <c r="M373" s="3" t="s">
        <v>289</v>
      </c>
      <c r="N373" s="3" t="s">
        <v>289</v>
      </c>
      <c r="O373" s="3" t="s">
        <v>289</v>
      </c>
      <c r="P373" s="3" t="s">
        <v>289</v>
      </c>
      <c r="Q373" s="2" t="str">
        <v/>
      </c>
      <c r="R373" s="2"/>
      <c r="S373" s="2" t="str">
        <f t="array" ref="S373">IF(A374=A373,(E374-E373)/(B374-B373),"")</f>
        <v/>
      </c>
      <c r="T373" s="2" t="str">
        <f t="array" ref="T373">IF(A374=A373,(M374-M373)/(B374-B373),"")</f>
        <v/>
      </c>
      <c r="U373" s="2" t="str">
        <f t="array" ref="U373">IF(A374=A373,(I374-I373)/(B374-B373),"")</f>
        <v/>
      </c>
      <c r="V373" s="2">
        <f t="shared" si="116"/>
        <v>97</v>
      </c>
      <c r="W373" s="2" t="s">
        <v>289</v>
      </c>
      <c r="X373" s="2" t="s">
        <v>289</v>
      </c>
      <c r="Y373" s="2" t="str">
        <f t="shared" si="78"/>
        <v/>
      </c>
      <c r="Z373" s="2" t="str">
        <f t="shared" si="79"/>
        <v/>
      </c>
      <c r="AA373" s="2" t="str">
        <f t="shared" si="80"/>
        <v/>
      </c>
      <c r="AB373" s="2">
        <f t="shared" ref="AB373:AB375" si="123">IF((A374=A373),(T373-U373),)</f>
        <v>0</v>
      </c>
      <c r="AC373" s="2" t="str">
        <f>IF(A373&lt;&gt;A372,LOOKUP(A373:A998,REGIONS!A:A,REGIONS!B:B),"")</f>
        <v/>
      </c>
      <c r="AD373" s="2"/>
    </row>
    <row r="374" spans="1:30" x14ac:dyDescent="0.2">
      <c r="A374" s="3" t="s">
        <v>220</v>
      </c>
      <c r="B374" s="3">
        <v>2015</v>
      </c>
      <c r="C374" s="3">
        <v>7171.9091799999997</v>
      </c>
      <c r="D374" s="3">
        <v>40.828998570000003</v>
      </c>
      <c r="E374" s="3">
        <v>57.847465159999999</v>
      </c>
      <c r="F374" s="3">
        <v>8.1969579570000004</v>
      </c>
      <c r="G374" s="3">
        <v>15.91095456</v>
      </c>
      <c r="H374" s="3">
        <v>18.044622319999998</v>
      </c>
      <c r="I374" s="3">
        <v>45.529713839999999</v>
      </c>
      <c r="J374" s="3">
        <v>4.8404944719999996</v>
      </c>
      <c r="K374" s="3">
        <v>21.716961430000001</v>
      </c>
      <c r="L374" s="3">
        <v>27.912830270000001</v>
      </c>
      <c r="M374" s="3">
        <v>75.698837580000003</v>
      </c>
      <c r="N374" s="3">
        <v>13.06127759</v>
      </c>
      <c r="O374" s="3">
        <v>7.4966597610000001</v>
      </c>
      <c r="P374" s="3">
        <v>3.7432250680000001</v>
      </c>
      <c r="Q374" s="2">
        <v>5</v>
      </c>
      <c r="R374" s="2"/>
      <c r="S374" s="2">
        <f t="array" ref="S374">IF(A375=A374,(E375-E374)/(B375-B374),"")</f>
        <v>1.1837640919999999</v>
      </c>
      <c r="T374" s="2">
        <f t="array" ref="T374">IF(A375=A374,(M375-M374)/(B375-B374),"")</f>
        <v>0.54256001599999881</v>
      </c>
      <c r="U374" s="2">
        <f t="array" ref="U374">IF(A375=A374,(I375-I374)/(B375-B374),"")</f>
        <v>1.4445977659999998</v>
      </c>
      <c r="V374" s="2">
        <f t="shared" si="116"/>
        <v>58</v>
      </c>
      <c r="W374" s="2">
        <f t="shared" ref="W374:W381" si="124">ROUND($M$2:$M$463,0)</f>
        <v>76</v>
      </c>
      <c r="X374" s="2">
        <f t="shared" ref="X374:X375" si="125">ROUND(I374:I835,0)</f>
        <v>46</v>
      </c>
      <c r="Y374" s="2" t="str">
        <f t="shared" si="78"/>
        <v/>
      </c>
      <c r="Z374" s="2" t="str">
        <f t="shared" si="79"/>
        <v/>
      </c>
      <c r="AA374" s="2" t="str">
        <f t="shared" si="80"/>
        <v/>
      </c>
      <c r="AB374" s="2">
        <f t="shared" si="123"/>
        <v>-0.90203775000000097</v>
      </c>
      <c r="AC374" s="2" t="str">
        <f>IF(A374&lt;&gt;A373,LOOKUP(A374:A998,REGIONS!A:A,REGIONS!B:B),"")</f>
        <v>Sub-Saharan Africa</v>
      </c>
      <c r="AD374" s="2"/>
    </row>
    <row r="375" spans="1:30" x14ac:dyDescent="0.2">
      <c r="A375" s="3" t="s">
        <v>220</v>
      </c>
      <c r="B375" s="3">
        <v>2020</v>
      </c>
      <c r="C375" s="3">
        <v>7976.9848629999997</v>
      </c>
      <c r="D375" s="3">
        <v>42.923000340000002</v>
      </c>
      <c r="E375" s="3">
        <v>63.766285619999998</v>
      </c>
      <c r="F375" s="3">
        <v>9.0233163570000006</v>
      </c>
      <c r="G375" s="3">
        <v>15.5639457</v>
      </c>
      <c r="H375" s="3">
        <v>11.646452330000001</v>
      </c>
      <c r="I375" s="3">
        <v>52.752702669999998</v>
      </c>
      <c r="J375" s="3">
        <v>5.2211368890000003</v>
      </c>
      <c r="K375" s="3">
        <v>23.142949089999998</v>
      </c>
      <c r="L375" s="3">
        <v>18.88321135</v>
      </c>
      <c r="M375" s="3">
        <v>78.411637659999997</v>
      </c>
      <c r="N375" s="3">
        <v>14.079277429999999</v>
      </c>
      <c r="O375" s="3">
        <v>5.4857354369999998</v>
      </c>
      <c r="P375" s="3">
        <v>2.0233494749999998</v>
      </c>
      <c r="Q375" s="2" t="str">
        <v/>
      </c>
      <c r="R375" s="2"/>
      <c r="S375" s="2" t="str">
        <f t="array" ref="S375">IF(A376=A375,(E376-E375)/(B376-B375),"")</f>
        <v/>
      </c>
      <c r="T375" s="2" t="str">
        <f t="array" ref="T375">IF(A376=A375,(M376-M375)/(B376-B375),"")</f>
        <v/>
      </c>
      <c r="U375" s="2" t="str">
        <f t="array" ref="U375">IF(A376=A375,(I376-I375)/(B376-B375),"")</f>
        <v/>
      </c>
      <c r="V375" s="2">
        <f t="shared" si="116"/>
        <v>64</v>
      </c>
      <c r="W375" s="2">
        <f t="shared" si="124"/>
        <v>78</v>
      </c>
      <c r="X375" s="2">
        <f t="shared" si="125"/>
        <v>53</v>
      </c>
      <c r="Y375" s="2" t="str">
        <f t="shared" si="78"/>
        <v/>
      </c>
      <c r="Z375" s="2" t="str">
        <f t="shared" si="79"/>
        <v/>
      </c>
      <c r="AA375" s="2" t="str">
        <f t="shared" si="80"/>
        <v/>
      </c>
      <c r="AB375" s="2">
        <f t="shared" si="123"/>
        <v>0</v>
      </c>
      <c r="AC375" s="2" t="str">
        <f>IF(A375&lt;&gt;A374,LOOKUP(A375:A998,REGIONS!A:A,REGIONS!B:B),"")</f>
        <v/>
      </c>
      <c r="AD375" s="2"/>
    </row>
    <row r="376" spans="1:30" x14ac:dyDescent="0.2">
      <c r="A376" s="3" t="s">
        <v>221</v>
      </c>
      <c r="B376" s="3">
        <v>2015</v>
      </c>
      <c r="C376" s="3">
        <v>5592.1430659999996</v>
      </c>
      <c r="D376" s="3">
        <v>100</v>
      </c>
      <c r="E376" s="3">
        <v>100</v>
      </c>
      <c r="F376" s="3">
        <v>0</v>
      </c>
      <c r="G376" s="3">
        <v>0</v>
      </c>
      <c r="H376" s="3">
        <v>0</v>
      </c>
      <c r="I376" s="3" t="s">
        <v>289</v>
      </c>
      <c r="J376" s="3" t="s">
        <v>289</v>
      </c>
      <c r="K376" s="3" t="s">
        <v>289</v>
      </c>
      <c r="L376" s="3" t="s">
        <v>289</v>
      </c>
      <c r="M376" s="3">
        <v>100</v>
      </c>
      <c r="N376" s="3">
        <v>0</v>
      </c>
      <c r="O376" s="3">
        <v>0</v>
      </c>
      <c r="P376" s="3">
        <v>0</v>
      </c>
      <c r="Q376" s="2">
        <v>5</v>
      </c>
      <c r="R376" s="2"/>
      <c r="S376" s="2">
        <f t="array" ref="S376">IF(A377=A376,(E377-E376)/(B377-B376),"")</f>
        <v>0</v>
      </c>
      <c r="T376" s="2">
        <f t="array" ref="T376">IF(A377=A376,(M377-M376)/(B377-B376),"")</f>
        <v>0</v>
      </c>
      <c r="U376" s="2" t="s">
        <v>289</v>
      </c>
      <c r="V376" s="2">
        <f t="shared" si="116"/>
        <v>100</v>
      </c>
      <c r="W376" s="2">
        <f t="shared" si="124"/>
        <v>100</v>
      </c>
      <c r="X376" s="2" t="s">
        <v>289</v>
      </c>
      <c r="Y376" s="2" t="str">
        <f t="shared" si="78"/>
        <v>Full access</v>
      </c>
      <c r="Z376" s="2" t="str">
        <f t="shared" si="79"/>
        <v>Full access</v>
      </c>
      <c r="AA376" s="2" t="str">
        <f t="shared" si="80"/>
        <v/>
      </c>
      <c r="AB376" s="2" t="s">
        <v>289</v>
      </c>
      <c r="AC376" s="2" t="str">
        <f>IF(A376&lt;&gt;A375,LOOKUP(A376:A998,REGIONS!A:A,REGIONS!B:B),"")</f>
        <v>East Asia &amp; Pacific</v>
      </c>
      <c r="AD376" s="2"/>
    </row>
    <row r="377" spans="1:30" x14ac:dyDescent="0.2">
      <c r="A377" s="3" t="s">
        <v>221</v>
      </c>
      <c r="B377" s="3">
        <v>2020</v>
      </c>
      <c r="C377" s="3">
        <v>5850.3427730000003</v>
      </c>
      <c r="D377" s="3">
        <v>100</v>
      </c>
      <c r="E377" s="3">
        <v>100</v>
      </c>
      <c r="F377" s="3">
        <v>0</v>
      </c>
      <c r="G377" s="3">
        <v>0</v>
      </c>
      <c r="H377" s="3">
        <v>0</v>
      </c>
      <c r="I377" s="3" t="s">
        <v>289</v>
      </c>
      <c r="J377" s="3" t="s">
        <v>289</v>
      </c>
      <c r="K377" s="3" t="s">
        <v>289</v>
      </c>
      <c r="L377" s="3" t="s">
        <v>289</v>
      </c>
      <c r="M377" s="3">
        <v>100</v>
      </c>
      <c r="N377" s="3">
        <v>0</v>
      </c>
      <c r="O377" s="3">
        <v>0</v>
      </c>
      <c r="P377" s="3">
        <v>0</v>
      </c>
      <c r="Q377" s="2" t="str">
        <v/>
      </c>
      <c r="R377" s="2"/>
      <c r="S377" s="2" t="str">
        <f t="array" ref="S377">IF(A378=A377,(E378-E377)/(B378-B377),"")</f>
        <v/>
      </c>
      <c r="T377" s="2" t="str">
        <f t="array" ref="T377">IF(A378=A377,(M378-M377)/(B378-B377),"")</f>
        <v/>
      </c>
      <c r="U377" s="2" t="str">
        <f t="array" ref="U377">IF(A378=A377,(I378-I377)/(B378-B377),"")</f>
        <v/>
      </c>
      <c r="V377" s="2">
        <f t="shared" si="116"/>
        <v>100</v>
      </c>
      <c r="W377" s="2">
        <f t="shared" si="124"/>
        <v>100</v>
      </c>
      <c r="X377" s="2" t="s">
        <v>289</v>
      </c>
      <c r="Y377" s="2" t="str">
        <f t="shared" si="78"/>
        <v/>
      </c>
      <c r="Z377" s="2" t="str">
        <f t="shared" si="79"/>
        <v/>
      </c>
      <c r="AA377" s="2" t="str">
        <f t="shared" si="80"/>
        <v/>
      </c>
      <c r="AB377" s="2">
        <f>IF((A378=A377),(T377-U377),)</f>
        <v>0</v>
      </c>
      <c r="AC377" s="2" t="str">
        <f>IF(A377&lt;&gt;A376,LOOKUP(A377:A998,REGIONS!A:A,REGIONS!B:B),"")</f>
        <v/>
      </c>
      <c r="AD377" s="2"/>
    </row>
    <row r="378" spans="1:30" x14ac:dyDescent="0.2">
      <c r="A378" s="3" t="s">
        <v>222</v>
      </c>
      <c r="B378" s="3">
        <v>2015</v>
      </c>
      <c r="C378" s="3">
        <v>39.966999049999998</v>
      </c>
      <c r="D378" s="3">
        <v>100</v>
      </c>
      <c r="E378" s="3">
        <v>95.311179330000002</v>
      </c>
      <c r="F378" s="3">
        <v>0</v>
      </c>
      <c r="G378" s="3">
        <v>4.6888206700000001</v>
      </c>
      <c r="H378" s="3">
        <v>0</v>
      </c>
      <c r="I378" s="3" t="s">
        <v>289</v>
      </c>
      <c r="J378" s="3" t="s">
        <v>289</v>
      </c>
      <c r="K378" s="3" t="s">
        <v>289</v>
      </c>
      <c r="L378" s="3" t="s">
        <v>289</v>
      </c>
      <c r="M378" s="3">
        <v>95.311179330000002</v>
      </c>
      <c r="N378" s="3">
        <v>0</v>
      </c>
      <c r="O378" s="3">
        <v>4.6888206700000001</v>
      </c>
      <c r="P378" s="3">
        <v>0</v>
      </c>
      <c r="Q378" s="2">
        <v>2</v>
      </c>
      <c r="R378" s="2"/>
      <c r="S378" s="2">
        <f t="array" ref="S378">IF(A379=A378,(E379-E378)/(B379-B378),"")</f>
        <v>0</v>
      </c>
      <c r="T378" s="2">
        <f t="array" ref="T378">IF(A379=A378,(M379-M378)/(B379-B378),"")</f>
        <v>0</v>
      </c>
      <c r="U378" s="2" t="s">
        <v>289</v>
      </c>
      <c r="V378" s="2">
        <f t="shared" si="116"/>
        <v>95</v>
      </c>
      <c r="W378" s="2">
        <f t="shared" si="124"/>
        <v>95</v>
      </c>
      <c r="X378" s="2" t="s">
        <v>289</v>
      </c>
      <c r="Y378" s="2" t="str">
        <f t="shared" si="78"/>
        <v/>
      </c>
      <c r="Z378" s="2" t="str">
        <f t="shared" si="79"/>
        <v/>
      </c>
      <c r="AA378" s="2" t="str">
        <f t="shared" si="80"/>
        <v/>
      </c>
      <c r="AB378" s="2" t="s">
        <v>289</v>
      </c>
      <c r="AC378" s="2" t="str">
        <f>IF(A378&lt;&gt;A377,LOOKUP(A378:A998,REGIONS!A:A,REGIONS!B:B),"")</f>
        <v>Latin America &amp; Caribbean</v>
      </c>
      <c r="AD378" s="2"/>
    </row>
    <row r="379" spans="1:30" x14ac:dyDescent="0.2">
      <c r="A379" s="3" t="s">
        <v>222</v>
      </c>
      <c r="B379" s="3">
        <v>2017</v>
      </c>
      <c r="C379" s="3">
        <v>41.444000240000001</v>
      </c>
      <c r="D379" s="3">
        <v>100</v>
      </c>
      <c r="E379" s="3">
        <v>95.311179330000002</v>
      </c>
      <c r="F379" s="3">
        <v>0</v>
      </c>
      <c r="G379" s="3">
        <v>4.6888206700000001</v>
      </c>
      <c r="H379" s="3">
        <v>0</v>
      </c>
      <c r="I379" s="3" t="s">
        <v>289</v>
      </c>
      <c r="J379" s="3" t="s">
        <v>289</v>
      </c>
      <c r="K379" s="3" t="s">
        <v>289</v>
      </c>
      <c r="L379" s="3" t="s">
        <v>289</v>
      </c>
      <c r="M379" s="3">
        <v>95.311179330000002</v>
      </c>
      <c r="N379" s="3">
        <v>0</v>
      </c>
      <c r="O379" s="3">
        <v>4.6888206700000001</v>
      </c>
      <c r="P379" s="3">
        <v>0</v>
      </c>
      <c r="Q379" s="2" t="str">
        <v/>
      </c>
      <c r="R379" s="2"/>
      <c r="S379" s="2" t="str">
        <f t="array" ref="S379">IF(A380=A379,(E380-E379)/(B380-B379),"")</f>
        <v/>
      </c>
      <c r="T379" s="2" t="str">
        <f t="array" ref="T379">IF(A380=A379,(M380-M379)/(B380-B379),"")</f>
        <v/>
      </c>
      <c r="U379" s="2" t="str">
        <f t="array" ref="U379">IF(A380=A379,(I380-I379)/(B380-B379),"")</f>
        <v/>
      </c>
      <c r="V379" s="2">
        <f t="shared" si="116"/>
        <v>95</v>
      </c>
      <c r="W379" s="2">
        <f t="shared" si="124"/>
        <v>95</v>
      </c>
      <c r="X379" s="2" t="s">
        <v>289</v>
      </c>
      <c r="Y379" s="2" t="str">
        <f t="shared" si="78"/>
        <v/>
      </c>
      <c r="Z379" s="2" t="str">
        <f t="shared" si="79"/>
        <v/>
      </c>
      <c r="AA379" s="2" t="str">
        <f t="shared" si="80"/>
        <v/>
      </c>
      <c r="AB379" s="2">
        <f t="shared" ref="AB379:AB381" si="126">IF((A380=A379),(T379-U379),)</f>
        <v>0</v>
      </c>
      <c r="AC379" s="2" t="str">
        <f>IF(A379&lt;&gt;A378,LOOKUP(A379:A998,REGIONS!A:A,REGIONS!B:B),"")</f>
        <v/>
      </c>
      <c r="AD379" s="2"/>
    </row>
    <row r="380" spans="1:30" x14ac:dyDescent="0.2">
      <c r="A380" s="3" t="s">
        <v>223</v>
      </c>
      <c r="B380" s="3">
        <v>2015</v>
      </c>
      <c r="C380" s="3">
        <v>5435.6137699999999</v>
      </c>
      <c r="D380" s="3">
        <v>53.888999939999998</v>
      </c>
      <c r="E380" s="3">
        <v>99.787189130000002</v>
      </c>
      <c r="F380" s="3">
        <v>0.21281086739999999</v>
      </c>
      <c r="G380" s="3">
        <v>0</v>
      </c>
      <c r="H380" s="3">
        <v>0</v>
      </c>
      <c r="I380" s="3">
        <v>100</v>
      </c>
      <c r="J380" s="3">
        <v>0</v>
      </c>
      <c r="K380" s="3">
        <v>0</v>
      </c>
      <c r="L380" s="3">
        <v>0</v>
      </c>
      <c r="M380" s="3">
        <v>99.605094059999999</v>
      </c>
      <c r="N380" s="3">
        <v>0.39490593740000002</v>
      </c>
      <c r="O380" s="3">
        <v>0</v>
      </c>
      <c r="P380" s="3">
        <v>0</v>
      </c>
      <c r="Q380" s="2">
        <v>5</v>
      </c>
      <c r="R380" s="2"/>
      <c r="S380" s="2">
        <f t="array" ref="S380">IF(A381=A380,(E381-E380)/(B381-B380),"")</f>
        <v>1.018899999991163E-4</v>
      </c>
      <c r="T380" s="2">
        <f t="array" ref="T380">IF(A381=A380,(M381-M380)/(B381-B380),"")</f>
        <v>0</v>
      </c>
      <c r="U380" s="2">
        <f t="array" ref="U380">IF(A381=A380,(I381-I380)/(B381-B380),"")</f>
        <v>0</v>
      </c>
      <c r="V380" s="2">
        <f t="shared" si="116"/>
        <v>100</v>
      </c>
      <c r="W380" s="2">
        <f t="shared" si="124"/>
        <v>100</v>
      </c>
      <c r="X380" s="2">
        <f t="shared" ref="X380:X381" si="127">ROUND(I380:I841,0)</f>
        <v>100</v>
      </c>
      <c r="Y380" s="2" t="str">
        <f t="shared" si="78"/>
        <v>Full access</v>
      </c>
      <c r="Z380" s="2" t="str">
        <f t="shared" si="79"/>
        <v>Full access</v>
      </c>
      <c r="AA380" s="2" t="str">
        <f t="shared" si="80"/>
        <v>Full access</v>
      </c>
      <c r="AB380" s="2">
        <f t="shared" si="126"/>
        <v>0</v>
      </c>
      <c r="AC380" s="2" t="str">
        <f>IF(A380&lt;&gt;A379,LOOKUP(A380:A998,REGIONS!A:A,REGIONS!B:B),"")</f>
        <v>Europe &amp; Central Asia</v>
      </c>
      <c r="AD380" s="2"/>
    </row>
    <row r="381" spans="1:30" x14ac:dyDescent="0.2">
      <c r="A381" s="3" t="s">
        <v>223</v>
      </c>
      <c r="B381" s="3">
        <v>2020</v>
      </c>
      <c r="C381" s="3">
        <v>5459.6430659999996</v>
      </c>
      <c r="D381" s="3">
        <v>53.759998320000001</v>
      </c>
      <c r="E381" s="3">
        <v>99.787698579999997</v>
      </c>
      <c r="F381" s="3">
        <v>0.2123014241</v>
      </c>
      <c r="G381" s="3">
        <v>0</v>
      </c>
      <c r="H381" s="3">
        <v>0</v>
      </c>
      <c r="I381" s="3">
        <v>100</v>
      </c>
      <c r="J381" s="3">
        <v>0</v>
      </c>
      <c r="K381" s="3">
        <v>0</v>
      </c>
      <c r="L381" s="3">
        <v>0</v>
      </c>
      <c r="M381" s="3">
        <v>99.605094059999999</v>
      </c>
      <c r="N381" s="3">
        <v>0.39490593740000002</v>
      </c>
      <c r="O381" s="3">
        <v>0</v>
      </c>
      <c r="P381" s="3">
        <v>0</v>
      </c>
      <c r="Q381" s="2" t="str">
        <v/>
      </c>
      <c r="R381" s="2"/>
      <c r="S381" s="2" t="str">
        <f t="array" ref="S381">IF(A382=A381,(E382-E381)/(B382-B381),"")</f>
        <v/>
      </c>
      <c r="T381" s="2" t="str">
        <f t="array" ref="T381">IF(A382=A381,(M382-M381)/(B382-B381),"")</f>
        <v/>
      </c>
      <c r="U381" s="2" t="str">
        <f t="array" ref="U381">IF(A382=A381,(I382-I381)/(B382-B381),"")</f>
        <v/>
      </c>
      <c r="V381" s="2">
        <f t="shared" si="116"/>
        <v>100</v>
      </c>
      <c r="W381" s="2">
        <f t="shared" si="124"/>
        <v>100</v>
      </c>
      <c r="X381" s="2">
        <f t="shared" si="127"/>
        <v>100</v>
      </c>
      <c r="Y381" s="2" t="str">
        <f t="shared" si="78"/>
        <v/>
      </c>
      <c r="Z381" s="2" t="str">
        <f t="shared" si="79"/>
        <v/>
      </c>
      <c r="AA381" s="2" t="str">
        <f t="shared" si="80"/>
        <v/>
      </c>
      <c r="AB381" s="2">
        <f t="shared" si="126"/>
        <v>0</v>
      </c>
      <c r="AC381" s="2" t="str">
        <f>IF(A381&lt;&gt;A380,LOOKUP(A381:A998,REGIONS!A:A,REGIONS!B:B),"")</f>
        <v/>
      </c>
      <c r="AD381" s="2"/>
    </row>
    <row r="382" spans="1:30" x14ac:dyDescent="0.2">
      <c r="A382" s="3" t="s">
        <v>224</v>
      </c>
      <c r="B382" s="3">
        <v>2015</v>
      </c>
      <c r="C382" s="3">
        <v>2071.1989749999998</v>
      </c>
      <c r="D382" s="3">
        <v>53.78100586</v>
      </c>
      <c r="E382" s="3">
        <v>99.5</v>
      </c>
      <c r="F382" s="3">
        <v>0</v>
      </c>
      <c r="G382" s="3">
        <v>0.5</v>
      </c>
      <c r="H382" s="3">
        <v>0</v>
      </c>
      <c r="I382" s="3" t="s">
        <v>289</v>
      </c>
      <c r="J382" s="3" t="s">
        <v>289</v>
      </c>
      <c r="K382" s="3" t="s">
        <v>289</v>
      </c>
      <c r="L382" s="3" t="s">
        <v>289</v>
      </c>
      <c r="M382" s="3" t="s">
        <v>289</v>
      </c>
      <c r="N382" s="3" t="s">
        <v>289</v>
      </c>
      <c r="O382" s="3" t="s">
        <v>289</v>
      </c>
      <c r="P382" s="3" t="s">
        <v>289</v>
      </c>
      <c r="Q382" s="2">
        <v>5</v>
      </c>
      <c r="R382" s="2"/>
      <c r="S382" s="2">
        <f t="array" ref="S382">IF(A383=A382,(E383-E382)/(B383-B382),"")</f>
        <v>0</v>
      </c>
      <c r="T382" s="2" t="s">
        <v>289</v>
      </c>
      <c r="U382" s="2" t="s">
        <v>289</v>
      </c>
      <c r="V382" s="2">
        <f t="shared" si="116"/>
        <v>100</v>
      </c>
      <c r="W382" s="2" t="s">
        <v>289</v>
      </c>
      <c r="X382" s="2" t="s">
        <v>289</v>
      </c>
      <c r="Y382" s="2" t="str">
        <f t="shared" si="78"/>
        <v>Full access</v>
      </c>
      <c r="Z382" s="2" t="str">
        <f t="shared" si="79"/>
        <v/>
      </c>
      <c r="AA382" s="2" t="str">
        <f t="shared" si="80"/>
        <v/>
      </c>
      <c r="AB382" s="2" t="s">
        <v>289</v>
      </c>
      <c r="AC382" s="2" t="str">
        <f>IF(A382&lt;&gt;A381,LOOKUP(A382:A998,REGIONS!A:A,REGIONS!B:B),"")</f>
        <v>Europe &amp; Central Asia</v>
      </c>
      <c r="AD382" s="2"/>
    </row>
    <row r="383" spans="1:30" x14ac:dyDescent="0.2">
      <c r="A383" s="3" t="s">
        <v>224</v>
      </c>
      <c r="B383" s="3">
        <v>2020</v>
      </c>
      <c r="C383" s="3">
        <v>2078.931885</v>
      </c>
      <c r="D383" s="3">
        <v>55.118003850000001</v>
      </c>
      <c r="E383" s="3">
        <v>99.5</v>
      </c>
      <c r="F383" s="3">
        <v>0</v>
      </c>
      <c r="G383" s="3">
        <v>0.5</v>
      </c>
      <c r="H383" s="3">
        <v>0</v>
      </c>
      <c r="I383" s="3" t="s">
        <v>289</v>
      </c>
      <c r="J383" s="3" t="s">
        <v>289</v>
      </c>
      <c r="K383" s="3" t="s">
        <v>289</v>
      </c>
      <c r="L383" s="3" t="s">
        <v>289</v>
      </c>
      <c r="M383" s="3" t="s">
        <v>289</v>
      </c>
      <c r="N383" s="3" t="s">
        <v>289</v>
      </c>
      <c r="O383" s="3" t="s">
        <v>289</v>
      </c>
      <c r="P383" s="3" t="s">
        <v>289</v>
      </c>
      <c r="Q383" s="2" t="str">
        <v/>
      </c>
      <c r="R383" s="2"/>
      <c r="S383" s="2" t="str">
        <f t="array" ref="S383">IF(A384=A383,(E384-E383)/(B384-B383),"")</f>
        <v/>
      </c>
      <c r="T383" s="2" t="str">
        <f t="array" ref="T383">IF(A384=A383,(M384-M383)/(B384-B383),"")</f>
        <v/>
      </c>
      <c r="U383" s="2" t="str">
        <f t="array" ref="U383">IF(A384=A383,(I384-I383)/(B384-B383),"")</f>
        <v/>
      </c>
      <c r="V383" s="2">
        <f t="shared" si="116"/>
        <v>100</v>
      </c>
      <c r="W383" s="2" t="s">
        <v>289</v>
      </c>
      <c r="X383" s="2" t="s">
        <v>289</v>
      </c>
      <c r="Y383" s="2" t="str">
        <f t="shared" si="78"/>
        <v/>
      </c>
      <c r="Z383" s="2" t="str">
        <f t="shared" si="79"/>
        <v/>
      </c>
      <c r="AA383" s="2" t="str">
        <f t="shared" si="80"/>
        <v/>
      </c>
      <c r="AB383" s="2">
        <f t="shared" ref="AB383:AB413" si="128">IF((A384=A383),(T383-U383),)</f>
        <v>0</v>
      </c>
      <c r="AC383" s="2" t="str">
        <f>IF(A383&lt;&gt;A382,LOOKUP(A383:A998,REGIONS!A:A,REGIONS!B:B),"")</f>
        <v/>
      </c>
      <c r="AD383" s="2"/>
    </row>
    <row r="384" spans="1:30" x14ac:dyDescent="0.2">
      <c r="A384" s="3" t="s">
        <v>225</v>
      </c>
      <c r="B384" s="3">
        <v>2015</v>
      </c>
      <c r="C384" s="3">
        <v>603.13299559999996</v>
      </c>
      <c r="D384" s="3">
        <v>22.359998699999998</v>
      </c>
      <c r="E384" s="3">
        <v>69.329918890000002</v>
      </c>
      <c r="F384" s="3">
        <v>5.7052676340000001</v>
      </c>
      <c r="G384" s="3">
        <v>18.988981249999998</v>
      </c>
      <c r="H384" s="3">
        <v>5.9758322210000001</v>
      </c>
      <c r="I384" s="3">
        <v>63.012138190000002</v>
      </c>
      <c r="J384" s="3">
        <v>6.3384682029999997</v>
      </c>
      <c r="K384" s="3">
        <v>23.284595639999999</v>
      </c>
      <c r="L384" s="3">
        <v>7.3647979660000003</v>
      </c>
      <c r="M384" s="3">
        <v>91.266972050000007</v>
      </c>
      <c r="N384" s="3">
        <v>3.5066230169999999</v>
      </c>
      <c r="O384" s="3">
        <v>4.0734396070000001</v>
      </c>
      <c r="P384" s="3">
        <v>1.1529653280000001</v>
      </c>
      <c r="Q384" s="2">
        <v>5</v>
      </c>
      <c r="R384" s="2"/>
      <c r="S384" s="2">
        <f t="array" ref="S384">IF(A385=A384,(E385-E384)/(B385-B384),"")</f>
        <v>-0.40577867000000084</v>
      </c>
      <c r="T384" s="2">
        <f t="array" ref="T384">IF(A385=A384,(M385-M384)/(B385-B384),"")</f>
        <v>2.8760967999997434E-2</v>
      </c>
      <c r="U384" s="2">
        <f t="array" ref="U384">IF(A385=A384,(I385-I384)/(B385-B384),"")</f>
        <v>-0.72137414000000033</v>
      </c>
      <c r="V384" s="2">
        <f t="shared" si="116"/>
        <v>69</v>
      </c>
      <c r="W384" s="2">
        <f t="shared" ref="W384:W413" si="129">ROUND($M$2:$M$463,0)</f>
        <v>91</v>
      </c>
      <c r="X384" s="2">
        <f t="shared" ref="X384:X417" si="130">ROUND(I384:I845,0)</f>
        <v>63</v>
      </c>
      <c r="Y384" s="2" t="str">
        <f t="shared" si="78"/>
        <v/>
      </c>
      <c r="Z384" s="2" t="str">
        <f t="shared" si="79"/>
        <v/>
      </c>
      <c r="AA384" s="2" t="str">
        <f t="shared" si="80"/>
        <v/>
      </c>
      <c r="AB384" s="2">
        <f t="shared" si="128"/>
        <v>0.75013510799999772</v>
      </c>
      <c r="AC384" s="2" t="str">
        <f>IF(A384&lt;&gt;A383,LOOKUP(A384:A998,REGIONS!A:A,REGIONS!B:B),"")</f>
        <v>East Asia &amp; Pacific</v>
      </c>
      <c r="AD384" s="2"/>
    </row>
    <row r="385" spans="1:30" x14ac:dyDescent="0.2">
      <c r="A385" s="3" t="s">
        <v>225</v>
      </c>
      <c r="B385" s="3">
        <v>2020</v>
      </c>
      <c r="C385" s="3">
        <v>686.87799070000005</v>
      </c>
      <c r="D385" s="3">
        <v>24.670000080000001</v>
      </c>
      <c r="E385" s="3">
        <v>67.301025539999998</v>
      </c>
      <c r="F385" s="3">
        <v>5.79547831</v>
      </c>
      <c r="G385" s="3">
        <v>21.267843129999999</v>
      </c>
      <c r="H385" s="3">
        <v>5.6356530249999999</v>
      </c>
      <c r="I385" s="3">
        <v>59.40526749</v>
      </c>
      <c r="J385" s="3">
        <v>6.5285236490000003</v>
      </c>
      <c r="K385" s="3">
        <v>26.955911</v>
      </c>
      <c r="L385" s="3">
        <v>7.1102978569999999</v>
      </c>
      <c r="M385" s="3">
        <v>91.410776889999994</v>
      </c>
      <c r="N385" s="3">
        <v>3.5571204249999999</v>
      </c>
      <c r="O385" s="3">
        <v>3.8992861369999998</v>
      </c>
      <c r="P385" s="3">
        <v>1.1328165530000001</v>
      </c>
      <c r="Q385" s="2" t="str">
        <v/>
      </c>
      <c r="R385" s="2"/>
      <c r="S385" s="2" t="str">
        <f t="array" ref="S385">IF(A386=A385,(E386-E385)/(B386-B385),"")</f>
        <v/>
      </c>
      <c r="T385" s="2" t="str">
        <f t="array" ref="T385">IF(A386=A385,(M386-M385)/(B386-B385),"")</f>
        <v/>
      </c>
      <c r="U385" s="2" t="str">
        <f t="array" ref="U385">IF(A386=A385,(I386-I385)/(B386-B385),"")</f>
        <v/>
      </c>
      <c r="V385" s="2">
        <f t="shared" si="116"/>
        <v>67</v>
      </c>
      <c r="W385" s="2">
        <f t="shared" si="129"/>
        <v>91</v>
      </c>
      <c r="X385" s="2">
        <f t="shared" si="130"/>
        <v>59</v>
      </c>
      <c r="Y385" s="2" t="str">
        <f t="shared" si="78"/>
        <v/>
      </c>
      <c r="Z385" s="2" t="str">
        <f t="shared" si="79"/>
        <v/>
      </c>
      <c r="AA385" s="2" t="str">
        <f t="shared" si="80"/>
        <v/>
      </c>
      <c r="AB385" s="2">
        <f t="shared" si="128"/>
        <v>0</v>
      </c>
      <c r="AC385" s="2" t="str">
        <f>IF(A385&lt;&gt;A384,LOOKUP(A385:A998,REGIONS!A:A,REGIONS!B:B),"")</f>
        <v/>
      </c>
      <c r="AD385" s="2"/>
    </row>
    <row r="386" spans="1:30" x14ac:dyDescent="0.2">
      <c r="A386" s="3" t="s">
        <v>226</v>
      </c>
      <c r="B386" s="3">
        <v>2015</v>
      </c>
      <c r="C386" s="3">
        <v>13797.204100000001</v>
      </c>
      <c r="D386" s="3">
        <v>43.245002749999998</v>
      </c>
      <c r="E386" s="3">
        <v>48.711153680000002</v>
      </c>
      <c r="F386" s="3">
        <v>23.406187760000002</v>
      </c>
      <c r="G386" s="3">
        <v>20.154106760000001</v>
      </c>
      <c r="H386" s="3">
        <v>7.7285517889999999</v>
      </c>
      <c r="I386" s="3">
        <v>29.2281926</v>
      </c>
      <c r="J386" s="3">
        <v>28.887148530000001</v>
      </c>
      <c r="K386" s="3">
        <v>28.975788860000002</v>
      </c>
      <c r="L386" s="3">
        <v>12.908870009999999</v>
      </c>
      <c r="M386" s="3">
        <v>74.28070864</v>
      </c>
      <c r="N386" s="3">
        <v>16.212941990000001</v>
      </c>
      <c r="O386" s="3">
        <v>8.5764782830000001</v>
      </c>
      <c r="P386" s="3">
        <v>0.92987109219999997</v>
      </c>
      <c r="Q386" s="2">
        <v>5</v>
      </c>
      <c r="R386" s="2"/>
      <c r="S386" s="2">
        <f t="array" ref="S386">IF(A387=A386,(E387-E386)/(B387-B386),"")</f>
        <v>1.553163941999999</v>
      </c>
      <c r="T386" s="2">
        <f t="array" ref="T386">IF(A387=A386,(M387-M386)/(B387-B386),"")</f>
        <v>0.96851942000000124</v>
      </c>
      <c r="U386" s="2">
        <f t="array" ref="U386">IF(A387=A386,(I387-I386)/(B387-B386),"")</f>
        <v>1.5695340439999996</v>
      </c>
      <c r="V386" s="2">
        <f t="shared" si="116"/>
        <v>49</v>
      </c>
      <c r="W386" s="2">
        <f t="shared" si="129"/>
        <v>74</v>
      </c>
      <c r="X386" s="2">
        <f t="shared" si="130"/>
        <v>29</v>
      </c>
      <c r="Y386" s="2" t="str">
        <f t="shared" si="78"/>
        <v/>
      </c>
      <c r="Z386" s="2" t="str">
        <f t="shared" si="79"/>
        <v/>
      </c>
      <c r="AA386" s="2" t="str">
        <f t="shared" si="80"/>
        <v/>
      </c>
      <c r="AB386" s="2">
        <f t="shared" si="128"/>
        <v>-0.60101462399999839</v>
      </c>
      <c r="AC386" s="2" t="str">
        <f>IF(A386&lt;&gt;A385,LOOKUP(A386:A998,REGIONS!A:A,REGIONS!B:B),"")</f>
        <v>Sub-Saharan Africa</v>
      </c>
      <c r="AD386" s="2"/>
    </row>
    <row r="387" spans="1:30" x14ac:dyDescent="0.2">
      <c r="A387" s="3" t="s">
        <v>226</v>
      </c>
      <c r="B387" s="3">
        <v>2020</v>
      </c>
      <c r="C387" s="3">
        <v>15893.21875</v>
      </c>
      <c r="D387" s="3">
        <v>46.140998840000002</v>
      </c>
      <c r="E387" s="3">
        <v>56.476973389999998</v>
      </c>
      <c r="F387" s="3">
        <v>27.704199559999999</v>
      </c>
      <c r="G387" s="3">
        <v>13.41704303</v>
      </c>
      <c r="H387" s="3">
        <v>2.4017840210000001</v>
      </c>
      <c r="I387" s="3">
        <v>37.075862819999998</v>
      </c>
      <c r="J387" s="3">
        <v>36.643249580000003</v>
      </c>
      <c r="K387" s="3">
        <v>21.821495460000001</v>
      </c>
      <c r="L387" s="3">
        <v>4.4593921429999996</v>
      </c>
      <c r="M387" s="3">
        <v>79.123305740000006</v>
      </c>
      <c r="N387" s="3">
        <v>17.269915560000001</v>
      </c>
      <c r="O387" s="3">
        <v>3.6067787029999998</v>
      </c>
      <c r="P387" s="3">
        <v>0</v>
      </c>
      <c r="Q387" s="2" t="str">
        <v/>
      </c>
      <c r="R387" s="2"/>
      <c r="S387" s="2" t="str">
        <f t="array" ref="S387">IF(A388=A387,(E388-E387)/(B388-B387),"")</f>
        <v/>
      </c>
      <c r="T387" s="2" t="str">
        <f t="array" ref="T387">IF(A388=A387,(M388-M387)/(B388-B387),"")</f>
        <v/>
      </c>
      <c r="U387" s="2" t="str">
        <f t="array" ref="U387">IF(A388=A387,(I388-I387)/(B388-B387),"")</f>
        <v/>
      </c>
      <c r="V387" s="2">
        <f t="shared" si="116"/>
        <v>56</v>
      </c>
      <c r="W387" s="2">
        <f t="shared" si="129"/>
        <v>79</v>
      </c>
      <c r="X387" s="2">
        <f t="shared" si="130"/>
        <v>37</v>
      </c>
      <c r="Y387" s="2" t="str">
        <f t="shared" si="78"/>
        <v/>
      </c>
      <c r="Z387" s="2" t="str">
        <f t="shared" si="79"/>
        <v/>
      </c>
      <c r="AA387" s="2" t="str">
        <f t="shared" si="80"/>
        <v/>
      </c>
      <c r="AB387" s="2">
        <f t="shared" si="128"/>
        <v>0</v>
      </c>
      <c r="AC387" s="2" t="str">
        <f>IF(A387&lt;&gt;A386,LOOKUP(A387:A998,REGIONS!A:A,REGIONS!B:B),"")</f>
        <v/>
      </c>
      <c r="AD387" s="2"/>
    </row>
    <row r="388" spans="1:30" x14ac:dyDescent="0.2">
      <c r="A388" s="3" t="s">
        <v>227</v>
      </c>
      <c r="B388" s="3">
        <v>2015</v>
      </c>
      <c r="C388" s="3">
        <v>55386.367189999997</v>
      </c>
      <c r="D388" s="3">
        <v>64.828002929999997</v>
      </c>
      <c r="E388" s="3">
        <v>91.876343869999999</v>
      </c>
      <c r="F388" s="3">
        <v>2.8031559650000002</v>
      </c>
      <c r="G388" s="3">
        <v>2.0788208039999998</v>
      </c>
      <c r="H388" s="3">
        <v>3.2416793589999999</v>
      </c>
      <c r="I388" s="3">
        <v>79.033738529999994</v>
      </c>
      <c r="J388" s="3">
        <v>6.6176674499999999</v>
      </c>
      <c r="K388" s="3">
        <v>5.1319458180000002</v>
      </c>
      <c r="L388" s="3">
        <v>9.216648202</v>
      </c>
      <c r="M388" s="3">
        <v>98.844013450000006</v>
      </c>
      <c r="N388" s="3">
        <v>0.73361828630000003</v>
      </c>
      <c r="O388" s="3">
        <v>0.42236825970000003</v>
      </c>
      <c r="P388" s="3">
        <v>0</v>
      </c>
      <c r="Q388" s="2">
        <v>5</v>
      </c>
      <c r="R388" s="2"/>
      <c r="S388" s="2">
        <f t="array" ref="S388">IF(A389=A388,(E389-E388)/(B389-B388),"")</f>
        <v>0.4017427139999995</v>
      </c>
      <c r="T388" s="2">
        <f t="array" ref="T388">IF(A389=A388,(M389-M388)/(B389-B388),"")</f>
        <v>3.1450277999999797E-2</v>
      </c>
      <c r="U388" s="2">
        <f t="array" ref="U388">IF(A389=A388,(I389-I388)/(B389-B388),"")</f>
        <v>0.85914853000000169</v>
      </c>
      <c r="V388" s="2">
        <f t="shared" si="116"/>
        <v>92</v>
      </c>
      <c r="W388" s="2">
        <f t="shared" si="129"/>
        <v>99</v>
      </c>
      <c r="X388" s="2">
        <f t="shared" si="130"/>
        <v>79</v>
      </c>
      <c r="Y388" s="2" t="str">
        <f t="shared" si="78"/>
        <v/>
      </c>
      <c r="Z388" s="2" t="str">
        <f t="shared" si="79"/>
        <v/>
      </c>
      <c r="AA388" s="2" t="str">
        <f t="shared" si="80"/>
        <v/>
      </c>
      <c r="AB388" s="2">
        <f t="shared" si="128"/>
        <v>-0.82769825200000191</v>
      </c>
      <c r="AC388" s="2" t="str">
        <f>IF(A388&lt;&gt;A387,LOOKUP(A388:A998,REGIONS!A:A,REGIONS!B:B),"")</f>
        <v>Sub-Saharan Africa</v>
      </c>
      <c r="AD388" s="2"/>
    </row>
    <row r="389" spans="1:30" x14ac:dyDescent="0.2">
      <c r="A389" s="3" t="s">
        <v>227</v>
      </c>
      <c r="B389" s="3">
        <v>2020</v>
      </c>
      <c r="C389" s="3">
        <v>59308.691409999999</v>
      </c>
      <c r="D389" s="3">
        <v>67.354003910000003</v>
      </c>
      <c r="E389" s="3">
        <v>93.885057439999997</v>
      </c>
      <c r="F389" s="3">
        <v>2.7727361859999999</v>
      </c>
      <c r="G389" s="3">
        <v>1.410816657</v>
      </c>
      <c r="H389" s="3">
        <v>1.9313897120000001</v>
      </c>
      <c r="I389" s="3">
        <v>83.329481180000002</v>
      </c>
      <c r="J389" s="3">
        <v>6.9773593590000003</v>
      </c>
      <c r="K389" s="3">
        <v>3.7769992870000002</v>
      </c>
      <c r="L389" s="3">
        <v>5.9161601729999997</v>
      </c>
      <c r="M389" s="3">
        <v>99.001264840000005</v>
      </c>
      <c r="N389" s="3">
        <v>0.73478540299999995</v>
      </c>
      <c r="O389" s="3">
        <v>0.26394975469999998</v>
      </c>
      <c r="P389" s="3">
        <v>0</v>
      </c>
      <c r="Q389" s="2" t="str">
        <v/>
      </c>
      <c r="R389" s="2"/>
      <c r="S389" s="2" t="str">
        <f t="array" ref="S389">IF(A390=A389,(E390-E389)/(B390-B389),"")</f>
        <v/>
      </c>
      <c r="T389" s="2" t="str">
        <f t="array" ref="T389">IF(A390=A389,(M390-M389)/(B390-B389),"")</f>
        <v/>
      </c>
      <c r="U389" s="2" t="str">
        <f t="array" ref="U389">IF(A390=A389,(I390-I389)/(B390-B389),"")</f>
        <v/>
      </c>
      <c r="V389" s="2">
        <f t="shared" si="116"/>
        <v>94</v>
      </c>
      <c r="W389" s="2">
        <f t="shared" si="129"/>
        <v>99</v>
      </c>
      <c r="X389" s="2">
        <f t="shared" si="130"/>
        <v>83</v>
      </c>
      <c r="Y389" s="2" t="str">
        <f t="shared" si="78"/>
        <v/>
      </c>
      <c r="Z389" s="2" t="str">
        <f t="shared" si="79"/>
        <v/>
      </c>
      <c r="AA389" s="2" t="str">
        <f t="shared" si="80"/>
        <v/>
      </c>
      <c r="AB389" s="2">
        <f t="shared" si="128"/>
        <v>0</v>
      </c>
      <c r="AC389" s="2" t="str">
        <f>IF(A389&lt;&gt;A388,LOOKUP(A389:A998,REGIONS!A:A,REGIONS!B:B),"")</f>
        <v/>
      </c>
      <c r="AD389" s="2"/>
    </row>
    <row r="390" spans="1:30" x14ac:dyDescent="0.2">
      <c r="A390" s="3" t="s">
        <v>228</v>
      </c>
      <c r="B390" s="3">
        <v>2015</v>
      </c>
      <c r="C390" s="3">
        <v>10715.657230000001</v>
      </c>
      <c r="D390" s="3">
        <v>18.851999280000001</v>
      </c>
      <c r="E390" s="3">
        <v>41.247509460000003</v>
      </c>
      <c r="F390" s="3">
        <v>30.695737130000001</v>
      </c>
      <c r="G390" s="3">
        <v>13.55439295</v>
      </c>
      <c r="H390" s="3">
        <v>14.502360449999999</v>
      </c>
      <c r="I390" s="3">
        <v>36.726779729999997</v>
      </c>
      <c r="J390" s="3">
        <v>32.662799669999998</v>
      </c>
      <c r="K390" s="3">
        <v>14.310065379999999</v>
      </c>
      <c r="L390" s="3">
        <v>16.30035522</v>
      </c>
      <c r="M390" s="3">
        <v>60.70687736</v>
      </c>
      <c r="N390" s="3">
        <v>22.228553949999998</v>
      </c>
      <c r="O390" s="3">
        <v>10.301639140000001</v>
      </c>
      <c r="P390" s="3">
        <v>6.7629295520000001</v>
      </c>
      <c r="Q390" s="2">
        <v>5</v>
      </c>
      <c r="R390" s="2"/>
      <c r="S390" s="2">
        <f t="array" ref="S390">IF(A391=A390,(E391-E390)/(B391-B390),"")</f>
        <v>-5.9316458000000696E-2</v>
      </c>
      <c r="T390" s="2">
        <f t="array" ref="T390">IF(A391=A390,(M391-M390)/(B391-B390),"")</f>
        <v>1.8621654179999994</v>
      </c>
      <c r="U390" s="2">
        <f t="array" ref="U390">IF(A391=A390,(I391-I390)/(B391-B390),"")</f>
        <v>-0.6266301839999997</v>
      </c>
      <c r="V390" s="2">
        <f t="shared" si="116"/>
        <v>41</v>
      </c>
      <c r="W390" s="2">
        <f t="shared" si="129"/>
        <v>61</v>
      </c>
      <c r="X390" s="2">
        <f t="shared" si="130"/>
        <v>37</v>
      </c>
      <c r="Y390" s="2" t="str">
        <f t="shared" si="78"/>
        <v/>
      </c>
      <c r="Z390" s="2" t="str">
        <f t="shared" si="79"/>
        <v/>
      </c>
      <c r="AA390" s="2" t="str">
        <f t="shared" si="80"/>
        <v/>
      </c>
      <c r="AB390" s="2">
        <f t="shared" si="128"/>
        <v>2.4887956019999988</v>
      </c>
      <c r="AC390" s="2" t="str">
        <f>IF(A390&lt;&gt;A389,LOOKUP(A390:A998,REGIONS!A:A,REGIONS!B:B),"")</f>
        <v>Sub-Saharan Africa</v>
      </c>
      <c r="AD390" s="2"/>
    </row>
    <row r="391" spans="1:30" x14ac:dyDescent="0.2">
      <c r="A391" s="3" t="s">
        <v>228</v>
      </c>
      <c r="B391" s="3">
        <v>2020</v>
      </c>
      <c r="C391" s="3">
        <v>11193.728520000001</v>
      </c>
      <c r="D391" s="3">
        <v>20.198999400000002</v>
      </c>
      <c r="E391" s="3">
        <v>40.95092717</v>
      </c>
      <c r="F391" s="3">
        <v>37.426962869999997</v>
      </c>
      <c r="G391" s="3">
        <v>13.537555190000001</v>
      </c>
      <c r="H391" s="3">
        <v>8.0845547619999998</v>
      </c>
      <c r="I391" s="3">
        <v>33.593628809999998</v>
      </c>
      <c r="J391" s="3">
        <v>42.164380680000001</v>
      </c>
      <c r="K391" s="3">
        <v>14.111096160000001</v>
      </c>
      <c r="L391" s="3">
        <v>10.13089435</v>
      </c>
      <c r="M391" s="3">
        <v>70.017704449999997</v>
      </c>
      <c r="N391" s="3">
        <v>18.710660919999999</v>
      </c>
      <c r="O391" s="3">
        <v>11.27163464</v>
      </c>
      <c r="P391" s="3">
        <v>0</v>
      </c>
      <c r="Q391" s="2" t="str">
        <v/>
      </c>
      <c r="R391" s="2"/>
      <c r="S391" s="2" t="str">
        <f t="array" ref="S391">IF(A392=A391,(E392-E391)/(B392-B391),"")</f>
        <v/>
      </c>
      <c r="T391" s="2" t="str">
        <f t="array" ref="T391">IF(A392=A391,(M392-M391)/(B392-B391),"")</f>
        <v/>
      </c>
      <c r="U391" s="2" t="str">
        <f t="array" ref="U391">IF(A392=A391,(I392-I391)/(B392-B391),"")</f>
        <v/>
      </c>
      <c r="V391" s="2">
        <f t="shared" si="116"/>
        <v>41</v>
      </c>
      <c r="W391" s="2">
        <f t="shared" si="129"/>
        <v>70</v>
      </c>
      <c r="X391" s="2">
        <f t="shared" si="130"/>
        <v>34</v>
      </c>
      <c r="Y391" s="2" t="str">
        <f t="shared" si="78"/>
        <v/>
      </c>
      <c r="Z391" s="2" t="str">
        <f t="shared" si="79"/>
        <v/>
      </c>
      <c r="AA391" s="2" t="str">
        <f t="shared" si="80"/>
        <v/>
      </c>
      <c r="AB391" s="2">
        <f t="shared" si="128"/>
        <v>0</v>
      </c>
      <c r="AC391" s="2" t="str">
        <f>IF(A391&lt;&gt;A390,LOOKUP(A391:A998,REGIONS!A:A,REGIONS!B:B),"")</f>
        <v/>
      </c>
      <c r="AD391" s="2"/>
    </row>
    <row r="392" spans="1:30" x14ac:dyDescent="0.2">
      <c r="A392" s="3" t="s">
        <v>229</v>
      </c>
      <c r="B392" s="3">
        <v>2015</v>
      </c>
      <c r="C392" s="3">
        <v>46671.917970000002</v>
      </c>
      <c r="D392" s="3">
        <v>79.60199738</v>
      </c>
      <c r="E392" s="3">
        <v>99.926720459999999</v>
      </c>
      <c r="F392" s="3">
        <v>0</v>
      </c>
      <c r="G392" s="3">
        <v>7.3279544409999994E-2</v>
      </c>
      <c r="H392" s="3">
        <v>0</v>
      </c>
      <c r="I392" s="3">
        <v>100</v>
      </c>
      <c r="J392" s="3">
        <v>0</v>
      </c>
      <c r="K392" s="3">
        <v>0</v>
      </c>
      <c r="L392" s="3">
        <v>0</v>
      </c>
      <c r="M392" s="3">
        <v>99.907945209999994</v>
      </c>
      <c r="N392" s="3">
        <v>0</v>
      </c>
      <c r="O392" s="3">
        <v>9.2054794519999997E-2</v>
      </c>
      <c r="P392" s="3">
        <v>0</v>
      </c>
      <c r="Q392" s="2">
        <v>5</v>
      </c>
      <c r="R392" s="2"/>
      <c r="S392" s="2">
        <f t="array" ref="S392">IF(A393=A392,(E393-E392)/(B393-B392),"")</f>
        <v>-2.2156999999936033E-4</v>
      </c>
      <c r="T392" s="2">
        <f t="array" ref="T392">IF(A393=A392,(M393-M392)/(B393-B392),"")</f>
        <v>0</v>
      </c>
      <c r="U392" s="2">
        <f t="array" ref="U392">IF(A393=A392,(I393-I392)/(B393-B392),"")</f>
        <v>0</v>
      </c>
      <c r="V392" s="2">
        <f t="shared" si="116"/>
        <v>100</v>
      </c>
      <c r="W392" s="2">
        <f t="shared" si="129"/>
        <v>100</v>
      </c>
      <c r="X392" s="2">
        <f t="shared" si="130"/>
        <v>100</v>
      </c>
      <c r="Y392" s="2" t="str">
        <f t="shared" si="78"/>
        <v>Full access</v>
      </c>
      <c r="Z392" s="2" t="str">
        <f t="shared" si="79"/>
        <v>Full access</v>
      </c>
      <c r="AA392" s="2" t="str">
        <f t="shared" si="80"/>
        <v>Full access</v>
      </c>
      <c r="AB392" s="2">
        <f t="shared" si="128"/>
        <v>0</v>
      </c>
      <c r="AC392" s="2" t="str">
        <f>IF(A392&lt;&gt;A391,LOOKUP(A392:A998,REGIONS!A:A,REGIONS!B:B),"")</f>
        <v>Europe &amp; Central Asia</v>
      </c>
      <c r="AD392" s="2"/>
    </row>
    <row r="393" spans="1:30" x14ac:dyDescent="0.2">
      <c r="A393" s="3" t="s">
        <v>229</v>
      </c>
      <c r="B393" s="3">
        <v>2020</v>
      </c>
      <c r="C393" s="3">
        <v>46754.78125</v>
      </c>
      <c r="D393" s="3">
        <v>80.809997559999999</v>
      </c>
      <c r="E393" s="3">
        <v>99.925612610000002</v>
      </c>
      <c r="F393" s="3">
        <v>0</v>
      </c>
      <c r="G393" s="3">
        <v>7.4387391420000004E-2</v>
      </c>
      <c r="H393" s="3">
        <v>0</v>
      </c>
      <c r="I393" s="3">
        <v>100</v>
      </c>
      <c r="J393" s="3">
        <v>0</v>
      </c>
      <c r="K393" s="3">
        <v>0</v>
      </c>
      <c r="L393" s="3">
        <v>0</v>
      </c>
      <c r="M393" s="3">
        <v>99.907945209999994</v>
      </c>
      <c r="N393" s="3">
        <v>0</v>
      </c>
      <c r="O393" s="3">
        <v>9.2054794519999997E-2</v>
      </c>
      <c r="P393" s="3">
        <v>0</v>
      </c>
      <c r="Q393" s="2" t="str">
        <v/>
      </c>
      <c r="R393" s="2"/>
      <c r="S393" s="2" t="str">
        <f t="array" ref="S393">IF(A394=A393,(E394-E393)/(B394-B393),"")</f>
        <v/>
      </c>
      <c r="T393" s="2" t="str">
        <f t="array" ref="T393">IF(A394=A393,(M394-M393)/(B394-B393),"")</f>
        <v/>
      </c>
      <c r="U393" s="2" t="str">
        <f t="array" ref="U393">IF(A394=A393,(I394-I393)/(B394-B393),"")</f>
        <v/>
      </c>
      <c r="V393" s="2">
        <f t="shared" si="116"/>
        <v>100</v>
      </c>
      <c r="W393" s="2">
        <f t="shared" si="129"/>
        <v>100</v>
      </c>
      <c r="X393" s="2">
        <f t="shared" si="130"/>
        <v>100</v>
      </c>
      <c r="Y393" s="2" t="str">
        <f t="shared" si="78"/>
        <v/>
      </c>
      <c r="Z393" s="2" t="str">
        <f t="shared" si="79"/>
        <v/>
      </c>
      <c r="AA393" s="2" t="str">
        <f t="shared" si="80"/>
        <v/>
      </c>
      <c r="AB393" s="2">
        <f t="shared" si="128"/>
        <v>0</v>
      </c>
      <c r="AC393" s="2" t="str">
        <f>IF(A393&lt;&gt;A392,LOOKUP(A393:A998,REGIONS!A:A,REGIONS!B:B),"")</f>
        <v/>
      </c>
      <c r="AD393" s="2"/>
    </row>
    <row r="394" spans="1:30" x14ac:dyDescent="0.2">
      <c r="A394" s="3" t="s">
        <v>230</v>
      </c>
      <c r="B394" s="3">
        <v>2015</v>
      </c>
      <c r="C394" s="3">
        <v>20908.023440000001</v>
      </c>
      <c r="D394" s="3">
        <v>18.256000520000001</v>
      </c>
      <c r="E394" s="3">
        <v>90.111028570000002</v>
      </c>
      <c r="F394" s="3">
        <v>0.91280129350000005</v>
      </c>
      <c r="G394" s="3">
        <v>6.7615228930000004</v>
      </c>
      <c r="H394" s="3">
        <v>2.2146472469999998</v>
      </c>
      <c r="I394" s="3">
        <v>88.257106140000005</v>
      </c>
      <c r="J394" s="3">
        <v>1.0162902579999999</v>
      </c>
      <c r="K394" s="3">
        <v>8.017356135</v>
      </c>
      <c r="L394" s="3">
        <v>2.7092474630000001</v>
      </c>
      <c r="M394" s="3">
        <v>98.412246519999997</v>
      </c>
      <c r="N394" s="3">
        <v>0.44941380939999998</v>
      </c>
      <c r="O394" s="3">
        <v>1.1383396720000001</v>
      </c>
      <c r="P394" s="3">
        <v>0</v>
      </c>
      <c r="Q394" s="2">
        <v>5</v>
      </c>
      <c r="R394" s="2"/>
      <c r="S394" s="2">
        <f t="array" ref="S394">IF(A395=A394,(E395-E394)/(B395-B394),"")</f>
        <v>0.42331015999999977</v>
      </c>
      <c r="T394" s="2">
        <f t="array" ref="T394">IF(A395=A394,(M395-M394)/(B395-B394),"")</f>
        <v>0.23142673400000149</v>
      </c>
      <c r="U394" s="2">
        <f t="array" ref="U394">IF(A395=A394,(I395-I394)/(B395-B394),"")</f>
        <v>0.45606591199999968</v>
      </c>
      <c r="V394" s="2">
        <f t="shared" si="116"/>
        <v>90</v>
      </c>
      <c r="W394" s="2">
        <f t="shared" si="129"/>
        <v>98</v>
      </c>
      <c r="X394" s="2">
        <f t="shared" si="130"/>
        <v>88</v>
      </c>
      <c r="Y394" s="2" t="str">
        <f t="shared" si="78"/>
        <v/>
      </c>
      <c r="Z394" s="2" t="str">
        <f t="shared" si="79"/>
        <v/>
      </c>
      <c r="AA394" s="2" t="str">
        <f t="shared" si="80"/>
        <v/>
      </c>
      <c r="AB394" s="2">
        <f t="shared" si="128"/>
        <v>-0.22463917799999819</v>
      </c>
      <c r="AC394" s="2" t="str">
        <f>IF(A394&lt;&gt;A393,LOOKUP(A394:A998,REGIONS!A:A,REGIONS!B:B),"")</f>
        <v>South Asia</v>
      </c>
      <c r="AD394" s="2"/>
    </row>
    <row r="395" spans="1:30" x14ac:dyDescent="0.2">
      <c r="A395" s="3" t="s">
        <v>230</v>
      </c>
      <c r="B395" s="3">
        <v>2020</v>
      </c>
      <c r="C395" s="3">
        <v>21413.25</v>
      </c>
      <c r="D395" s="3">
        <v>18.71299934</v>
      </c>
      <c r="E395" s="3">
        <v>92.227579370000001</v>
      </c>
      <c r="F395" s="3">
        <v>0.59545814949999998</v>
      </c>
      <c r="G395" s="3">
        <v>5.3489270639999997</v>
      </c>
      <c r="H395" s="3">
        <v>1.82803542</v>
      </c>
      <c r="I395" s="3">
        <v>90.537435700000003</v>
      </c>
      <c r="J395" s="3">
        <v>0.70320990380000004</v>
      </c>
      <c r="K395" s="3">
        <v>6.5104886119999996</v>
      </c>
      <c r="L395" s="3">
        <v>2.2488657820000002</v>
      </c>
      <c r="M395" s="3">
        <v>99.569380190000004</v>
      </c>
      <c r="N395" s="3">
        <v>0.12739779009999999</v>
      </c>
      <c r="O395" s="3">
        <v>0.3032220202</v>
      </c>
      <c r="P395" s="3">
        <v>0</v>
      </c>
      <c r="Q395" s="2" t="str">
        <v/>
      </c>
      <c r="R395" s="2"/>
      <c r="S395" s="2" t="str">
        <f t="array" ref="S395">IF(A396=A395,(E396-E395)/(B396-B395),"")</f>
        <v/>
      </c>
      <c r="T395" s="2" t="str">
        <f t="array" ref="T395">IF(A396=A395,(M396-M395)/(B396-B395),"")</f>
        <v/>
      </c>
      <c r="U395" s="2" t="str">
        <f t="array" ref="U395">IF(A396=A395,(I396-I395)/(B396-B395),"")</f>
        <v/>
      </c>
      <c r="V395" s="2">
        <f t="shared" si="116"/>
        <v>92</v>
      </c>
      <c r="W395" s="2">
        <f t="shared" si="129"/>
        <v>100</v>
      </c>
      <c r="X395" s="2">
        <f t="shared" si="130"/>
        <v>91</v>
      </c>
      <c r="Y395" s="2" t="str">
        <f t="shared" si="78"/>
        <v/>
      </c>
      <c r="Z395" s="2" t="str">
        <f t="shared" si="79"/>
        <v/>
      </c>
      <c r="AA395" s="2" t="str">
        <f t="shared" si="80"/>
        <v/>
      </c>
      <c r="AB395" s="2">
        <f t="shared" si="128"/>
        <v>0</v>
      </c>
      <c r="AC395" s="2" t="str">
        <f>IF(A395&lt;&gt;A394,LOOKUP(A395:A998,REGIONS!A:A,REGIONS!B:B),"")</f>
        <v/>
      </c>
      <c r="AD395" s="2"/>
    </row>
    <row r="396" spans="1:30" x14ac:dyDescent="0.2">
      <c r="A396" s="3" t="s">
        <v>231</v>
      </c>
      <c r="B396" s="3">
        <v>2015</v>
      </c>
      <c r="C396" s="3">
        <v>38902.949220000002</v>
      </c>
      <c r="D396" s="3">
        <v>33.894001009999997</v>
      </c>
      <c r="E396" s="3">
        <v>58.950253320000002</v>
      </c>
      <c r="F396" s="3">
        <v>26.111815979999999</v>
      </c>
      <c r="G396" s="3">
        <v>5.635847128</v>
      </c>
      <c r="H396" s="3">
        <v>9.3020835690000006</v>
      </c>
      <c r="I396" s="3">
        <v>51.707437730000002</v>
      </c>
      <c r="J396" s="3">
        <v>26.687789639999998</v>
      </c>
      <c r="K396" s="3">
        <v>8.1225675119999998</v>
      </c>
      <c r="L396" s="3">
        <v>13.482205130000001</v>
      </c>
      <c r="M396" s="3">
        <v>73.076457570000002</v>
      </c>
      <c r="N396" s="3">
        <v>24.98845154</v>
      </c>
      <c r="O396" s="3">
        <v>0.78581062170000004</v>
      </c>
      <c r="P396" s="3">
        <v>1.14928027</v>
      </c>
      <c r="Q396" s="2">
        <v>5</v>
      </c>
      <c r="R396" s="2"/>
      <c r="S396" s="2">
        <f t="array" ref="S396">IF(A397=A396,(E397-E396)/(B397-B396),"")</f>
        <v>0.29968445599999993</v>
      </c>
      <c r="T396" s="2">
        <f t="array" ref="T396">IF(A397=A396,(M397-M396)/(B397-B396),"")</f>
        <v>0.13744039799999824</v>
      </c>
      <c r="U396" s="2">
        <f t="array" ref="U396">IF(A397=A396,(I397-I396)/(B397-B396),"")</f>
        <v>0.29831786799999949</v>
      </c>
      <c r="V396" s="2">
        <f t="shared" si="116"/>
        <v>59</v>
      </c>
      <c r="W396" s="2">
        <f t="shared" si="129"/>
        <v>73</v>
      </c>
      <c r="X396" s="2">
        <f t="shared" si="130"/>
        <v>52</v>
      </c>
      <c r="Y396" s="2" t="str">
        <f t="shared" si="78"/>
        <v/>
      </c>
      <c r="Z396" s="2" t="str">
        <f t="shared" si="79"/>
        <v/>
      </c>
      <c r="AA396" s="2" t="str">
        <f t="shared" si="80"/>
        <v/>
      </c>
      <c r="AB396" s="2">
        <f t="shared" si="128"/>
        <v>-0.16087747000000124</v>
      </c>
      <c r="AC396" s="2" t="str">
        <f>IF(A396&lt;&gt;A395,LOOKUP(A396:A998,REGIONS!A:A,REGIONS!B:B),"")</f>
        <v>Middle East &amp; North Africa</v>
      </c>
      <c r="AD396" s="2"/>
    </row>
    <row r="397" spans="1:30" x14ac:dyDescent="0.2">
      <c r="A397" s="3" t="s">
        <v>231</v>
      </c>
      <c r="B397" s="3">
        <v>2020</v>
      </c>
      <c r="C397" s="3">
        <v>43849.269529999998</v>
      </c>
      <c r="D397" s="3">
        <v>35.252998349999999</v>
      </c>
      <c r="E397" s="3">
        <v>60.448675600000001</v>
      </c>
      <c r="F397" s="3">
        <v>26.670019750000002</v>
      </c>
      <c r="G397" s="3">
        <v>3.6502178750000001</v>
      </c>
      <c r="H397" s="3">
        <v>9.2310867739999996</v>
      </c>
      <c r="I397" s="3">
        <v>53.19902707</v>
      </c>
      <c r="J397" s="3">
        <v>27.457644510000002</v>
      </c>
      <c r="K397" s="3">
        <v>5.6376600080000001</v>
      </c>
      <c r="L397" s="3">
        <v>13.70566842</v>
      </c>
      <c r="M397" s="3">
        <v>73.763659559999994</v>
      </c>
      <c r="N397" s="3">
        <v>25.223439859999999</v>
      </c>
      <c r="O397" s="3">
        <v>0</v>
      </c>
      <c r="P397" s="3">
        <v>1.012900581</v>
      </c>
      <c r="Q397" s="2" t="str">
        <v/>
      </c>
      <c r="R397" s="2"/>
      <c r="S397" s="2" t="str">
        <f t="array" ref="S397">IF(A398=A397,(E398-E397)/(B398-B397),"")</f>
        <v/>
      </c>
      <c r="T397" s="2" t="str">
        <f t="array" ref="T397">IF(A398=A397,(M398-M397)/(B398-B397),"")</f>
        <v/>
      </c>
      <c r="U397" s="2" t="str">
        <f t="array" ref="U397">IF(A398=A397,(I398-I397)/(B398-B397),"")</f>
        <v/>
      </c>
      <c r="V397" s="2">
        <f t="shared" si="116"/>
        <v>60</v>
      </c>
      <c r="W397" s="2">
        <f t="shared" si="129"/>
        <v>74</v>
      </c>
      <c r="X397" s="2">
        <f t="shared" si="130"/>
        <v>53</v>
      </c>
      <c r="Y397" s="2" t="str">
        <f t="shared" si="78"/>
        <v/>
      </c>
      <c r="Z397" s="2" t="str">
        <f t="shared" si="79"/>
        <v/>
      </c>
      <c r="AA397" s="2" t="str">
        <f t="shared" si="80"/>
        <v/>
      </c>
      <c r="AB397" s="2">
        <f t="shared" si="128"/>
        <v>0</v>
      </c>
      <c r="AC397" s="2" t="str">
        <f>IF(A397&lt;&gt;A396,LOOKUP(A397:A998,REGIONS!A:A,REGIONS!B:B),"")</f>
        <v/>
      </c>
      <c r="AD397" s="2"/>
    </row>
    <row r="398" spans="1:30" x14ac:dyDescent="0.2">
      <c r="A398" s="3" t="s">
        <v>232</v>
      </c>
      <c r="B398" s="3">
        <v>2015</v>
      </c>
      <c r="C398" s="3">
        <v>559.13598630000001</v>
      </c>
      <c r="D398" s="3">
        <v>66.055999760000006</v>
      </c>
      <c r="E398" s="3">
        <v>95.747692169999993</v>
      </c>
      <c r="F398" s="3">
        <v>0.88280139830000004</v>
      </c>
      <c r="G398" s="3">
        <v>1.0138349760000001</v>
      </c>
      <c r="H398" s="3">
        <v>2.3556714599999999</v>
      </c>
      <c r="I398" s="3">
        <v>90.57961632</v>
      </c>
      <c r="J398" s="3">
        <v>1.2850321419999999</v>
      </c>
      <c r="K398" s="3">
        <v>1.200506574</v>
      </c>
      <c r="L398" s="3">
        <v>6.9348449649999999</v>
      </c>
      <c r="M398" s="3">
        <v>98.403399699999994</v>
      </c>
      <c r="N398" s="3">
        <v>0.67610833329999998</v>
      </c>
      <c r="O398" s="3">
        <v>0.91790651420000002</v>
      </c>
      <c r="P398" s="3">
        <v>2.585454545E-3</v>
      </c>
      <c r="Q398" s="2">
        <v>5</v>
      </c>
      <c r="R398" s="2"/>
      <c r="S398" s="2">
        <f t="array" ref="S398">IF(A399=A398,(E399-E398)/(B399-B398),"")</f>
        <v>0.44838790000000017</v>
      </c>
      <c r="T398" s="2">
        <f t="array" ref="T398">IF(A399=A398,(M399-M398)/(B399-B398),"")</f>
        <v>6.209083399999997E-2</v>
      </c>
      <c r="U398" s="2">
        <f t="array" ref="U398">IF(A399=A398,(I399-I398)/(B399-B398),"")</f>
        <v>1.1989592619999996</v>
      </c>
      <c r="V398" s="2">
        <f t="shared" si="116"/>
        <v>96</v>
      </c>
      <c r="W398" s="2">
        <f t="shared" si="129"/>
        <v>98</v>
      </c>
      <c r="X398" s="2">
        <f t="shared" si="130"/>
        <v>91</v>
      </c>
      <c r="Y398" s="2" t="str">
        <f t="shared" si="78"/>
        <v/>
      </c>
      <c r="Z398" s="2" t="str">
        <f t="shared" si="79"/>
        <v/>
      </c>
      <c r="AA398" s="2" t="str">
        <f t="shared" si="80"/>
        <v/>
      </c>
      <c r="AB398" s="2">
        <f t="shared" si="128"/>
        <v>-1.1368684279999997</v>
      </c>
      <c r="AC398" s="2" t="str">
        <f>IF(A398&lt;&gt;A397,LOOKUP(A398:A998,REGIONS!A:A,REGIONS!B:B),"")</f>
        <v>Latin America &amp; Caribbean</v>
      </c>
      <c r="AD398" s="2"/>
    </row>
    <row r="399" spans="1:30" x14ac:dyDescent="0.2">
      <c r="A399" s="3" t="s">
        <v>232</v>
      </c>
      <c r="B399" s="3">
        <v>2020</v>
      </c>
      <c r="C399" s="3">
        <v>586.63397220000002</v>
      </c>
      <c r="D399" s="3">
        <v>66.149002080000002</v>
      </c>
      <c r="E399" s="3">
        <v>97.989631669999994</v>
      </c>
      <c r="F399" s="3">
        <v>1.0672469410000001</v>
      </c>
      <c r="G399" s="3">
        <v>0.37933650730000001</v>
      </c>
      <c r="H399" s="3">
        <v>0.56378488400000004</v>
      </c>
      <c r="I399" s="3">
        <v>96.574412629999998</v>
      </c>
      <c r="J399" s="3">
        <v>1.6002958599999999</v>
      </c>
      <c r="K399" s="3">
        <v>0.1598017947</v>
      </c>
      <c r="L399" s="3">
        <v>1.6654897200000001</v>
      </c>
      <c r="M399" s="3">
        <v>98.713853869999994</v>
      </c>
      <c r="N399" s="3">
        <v>0.79446523710000005</v>
      </c>
      <c r="O399" s="3">
        <v>0.49168089250000002</v>
      </c>
      <c r="P399" s="3">
        <v>0</v>
      </c>
      <c r="Q399" s="2" t="str">
        <v/>
      </c>
      <c r="R399" s="2"/>
      <c r="S399" s="2" t="str">
        <f t="array" ref="S399">IF(A400=A399,(E400-E399)/(B400-B399),"")</f>
        <v/>
      </c>
      <c r="T399" s="2" t="str">
        <f t="array" ref="T399">IF(A400=A399,(M400-M399)/(B400-B399),"")</f>
        <v/>
      </c>
      <c r="U399" s="2" t="str">
        <f t="array" ref="U399">IF(A400=A399,(I400-I399)/(B400-B399),"")</f>
        <v/>
      </c>
      <c r="V399" s="2">
        <f t="shared" si="116"/>
        <v>98</v>
      </c>
      <c r="W399" s="2">
        <f t="shared" si="129"/>
        <v>99</v>
      </c>
      <c r="X399" s="2">
        <f t="shared" si="130"/>
        <v>97</v>
      </c>
      <c r="Y399" s="2" t="str">
        <f t="shared" si="78"/>
        <v/>
      </c>
      <c r="Z399" s="2" t="str">
        <f t="shared" si="79"/>
        <v/>
      </c>
      <c r="AA399" s="2" t="str">
        <f t="shared" si="80"/>
        <v/>
      </c>
      <c r="AB399" s="2">
        <f t="shared" si="128"/>
        <v>0</v>
      </c>
      <c r="AC399" s="2" t="str">
        <f>IF(A399&lt;&gt;A398,LOOKUP(A399:A998,REGIONS!A:A,REGIONS!B:B),"")</f>
        <v/>
      </c>
      <c r="AD399" s="2"/>
    </row>
    <row r="400" spans="1:30" x14ac:dyDescent="0.2">
      <c r="A400" s="3" t="s">
        <v>233</v>
      </c>
      <c r="B400" s="3">
        <v>2015</v>
      </c>
      <c r="C400" s="3">
        <v>9764.9492190000001</v>
      </c>
      <c r="D400" s="3">
        <v>86.553001399999999</v>
      </c>
      <c r="E400" s="3">
        <v>99.781231030000001</v>
      </c>
      <c r="F400" s="3">
        <v>0</v>
      </c>
      <c r="G400" s="3">
        <v>0.2187689729</v>
      </c>
      <c r="H400" s="3">
        <v>0</v>
      </c>
      <c r="I400" s="3">
        <v>99.549986529999998</v>
      </c>
      <c r="J400" s="3">
        <v>0</v>
      </c>
      <c r="K400" s="3">
        <v>0.4500134657</v>
      </c>
      <c r="L400" s="3">
        <v>0</v>
      </c>
      <c r="M400" s="3">
        <v>99.817160389999998</v>
      </c>
      <c r="N400" s="3">
        <v>0</v>
      </c>
      <c r="O400" s="3">
        <v>0.18283961479999999</v>
      </c>
      <c r="P400" s="3">
        <v>0</v>
      </c>
      <c r="Q400" s="2">
        <v>5</v>
      </c>
      <c r="R400" s="2"/>
      <c r="S400" s="2">
        <f t="array" ref="S400">IF(A401=A400,(E401-E400)/(B401-B400),"")</f>
        <v>9.1273199999989171E-3</v>
      </c>
      <c r="T400" s="2">
        <f t="array" ref="T400">IF(A401=A400,(M401-M400)/(B401-B400),"")</f>
        <v>4.8794579999992035E-3</v>
      </c>
      <c r="U400" s="2">
        <f t="array" ref="U400">IF(A401=A400,(I401-I400)/(B401-B400),"")</f>
        <v>3.387764200000163E-2</v>
      </c>
      <c r="V400" s="2">
        <f t="shared" si="116"/>
        <v>100</v>
      </c>
      <c r="W400" s="2">
        <f t="shared" si="129"/>
        <v>100</v>
      </c>
      <c r="X400" s="2">
        <f t="shared" si="130"/>
        <v>100</v>
      </c>
      <c r="Y400" s="2" t="str">
        <f t="shared" si="78"/>
        <v>Full access</v>
      </c>
      <c r="Z400" s="2" t="str">
        <f t="shared" si="79"/>
        <v>Full access</v>
      </c>
      <c r="AA400" s="2" t="str">
        <f t="shared" si="80"/>
        <v>Full access</v>
      </c>
      <c r="AB400" s="2">
        <f t="shared" si="128"/>
        <v>-2.8998184000002425E-2</v>
      </c>
      <c r="AC400" s="2" t="str">
        <f>IF(A400&lt;&gt;A399,LOOKUP(A400:A998,REGIONS!A:A,REGIONS!B:B),"")</f>
        <v>Europe &amp; Central Asia</v>
      </c>
      <c r="AD400" s="2"/>
    </row>
    <row r="401" spans="1:30" x14ac:dyDescent="0.2">
      <c r="A401" s="3" t="s">
        <v>233</v>
      </c>
      <c r="B401" s="3">
        <v>2020</v>
      </c>
      <c r="C401" s="3">
        <v>10099.26953</v>
      </c>
      <c r="D401" s="3">
        <v>87.97699738</v>
      </c>
      <c r="E401" s="3">
        <v>99.826867629999995</v>
      </c>
      <c r="F401" s="3">
        <v>0</v>
      </c>
      <c r="G401" s="3">
        <v>0.17313237349999999</v>
      </c>
      <c r="H401" s="3">
        <v>0</v>
      </c>
      <c r="I401" s="3">
        <v>99.719374740000006</v>
      </c>
      <c r="J401" s="3">
        <v>0</v>
      </c>
      <c r="K401" s="3">
        <v>0.28062526259999998</v>
      </c>
      <c r="L401" s="3">
        <v>0</v>
      </c>
      <c r="M401" s="3">
        <v>99.841557679999994</v>
      </c>
      <c r="N401" s="3">
        <v>0</v>
      </c>
      <c r="O401" s="3">
        <v>0.1584423157</v>
      </c>
      <c r="P401" s="3">
        <v>0</v>
      </c>
      <c r="Q401" s="2" t="str">
        <v/>
      </c>
      <c r="R401" s="2"/>
      <c r="S401" s="2" t="str">
        <f t="array" ref="S401">IF(A402=A401,(E402-E401)/(B402-B401),"")</f>
        <v/>
      </c>
      <c r="T401" s="2" t="str">
        <f t="array" ref="T401">IF(A402=A401,(M402-M401)/(B402-B401),"")</f>
        <v/>
      </c>
      <c r="U401" s="2" t="str">
        <f t="array" ref="U401">IF(A402=A401,(I402-I401)/(B402-B401),"")</f>
        <v/>
      </c>
      <c r="V401" s="2">
        <f t="shared" si="116"/>
        <v>100</v>
      </c>
      <c r="W401" s="2">
        <f t="shared" si="129"/>
        <v>100</v>
      </c>
      <c r="X401" s="2">
        <f t="shared" si="130"/>
        <v>100</v>
      </c>
      <c r="Y401" s="2" t="str">
        <f t="shared" si="78"/>
        <v/>
      </c>
      <c r="Z401" s="2" t="str">
        <f t="shared" si="79"/>
        <v/>
      </c>
      <c r="AA401" s="2" t="str">
        <f t="shared" si="80"/>
        <v/>
      </c>
      <c r="AB401" s="2">
        <f t="shared" si="128"/>
        <v>0</v>
      </c>
      <c r="AC401" s="2" t="str">
        <f>IF(A401&lt;&gt;A400,LOOKUP(A401:A998,REGIONS!A:A,REGIONS!B:B),"")</f>
        <v/>
      </c>
      <c r="AD401" s="2"/>
    </row>
    <row r="402" spans="1:30" x14ac:dyDescent="0.2">
      <c r="A402" s="3" t="s">
        <v>234</v>
      </c>
      <c r="B402" s="3">
        <v>2015</v>
      </c>
      <c r="C402" s="3">
        <v>8296.7753909999992</v>
      </c>
      <c r="D402" s="3">
        <v>73.718002319999997</v>
      </c>
      <c r="E402" s="3">
        <v>100</v>
      </c>
      <c r="F402" s="3">
        <v>0</v>
      </c>
      <c r="G402" s="3">
        <v>0</v>
      </c>
      <c r="H402" s="3">
        <v>0</v>
      </c>
      <c r="I402" s="3">
        <v>100</v>
      </c>
      <c r="J402" s="3">
        <v>0</v>
      </c>
      <c r="K402" s="3">
        <v>0</v>
      </c>
      <c r="L402" s="3">
        <v>0</v>
      </c>
      <c r="M402" s="3">
        <v>100</v>
      </c>
      <c r="N402" s="3">
        <v>0</v>
      </c>
      <c r="O402" s="3">
        <v>0</v>
      </c>
      <c r="P402" s="3">
        <v>0</v>
      </c>
      <c r="Q402" s="2">
        <v>5</v>
      </c>
      <c r="R402" s="2"/>
      <c r="S402" s="2">
        <f t="array" ref="S402">IF(A403=A402,(E403-E402)/(B403-B402),"")</f>
        <v>5.6000000085987263E-7</v>
      </c>
      <c r="T402" s="2">
        <f t="array" ref="T402">IF(A403=A402,(M403-M402)/(B403-B402),"")</f>
        <v>0</v>
      </c>
      <c r="U402" s="2">
        <f t="array" ref="U402">IF(A403=A402,(I403-I402)/(B403-B402),"")</f>
        <v>0</v>
      </c>
      <c r="V402" s="2">
        <f t="shared" si="116"/>
        <v>100</v>
      </c>
      <c r="W402" s="2">
        <f t="shared" si="129"/>
        <v>100</v>
      </c>
      <c r="X402" s="2">
        <f t="shared" si="130"/>
        <v>100</v>
      </c>
      <c r="Y402" s="2" t="str">
        <f t="shared" si="78"/>
        <v>Full access</v>
      </c>
      <c r="Z402" s="2" t="str">
        <f t="shared" si="79"/>
        <v>Full access</v>
      </c>
      <c r="AA402" s="2" t="str">
        <f t="shared" si="80"/>
        <v>Full access</v>
      </c>
      <c r="AB402" s="2">
        <f t="shared" si="128"/>
        <v>0</v>
      </c>
      <c r="AC402" s="2" t="str">
        <f>IF(A402&lt;&gt;A401,LOOKUP(A402:A998,REGIONS!A:A,REGIONS!B:B),"")</f>
        <v>Europe &amp; Central Asia</v>
      </c>
      <c r="AD402" s="2"/>
    </row>
    <row r="403" spans="1:30" x14ac:dyDescent="0.2">
      <c r="A403" s="3" t="s">
        <v>234</v>
      </c>
      <c r="B403" s="3">
        <v>2020</v>
      </c>
      <c r="C403" s="3">
        <v>8654.6181639999995</v>
      </c>
      <c r="D403" s="3">
        <v>73.915000919999997</v>
      </c>
      <c r="E403" s="3">
        <v>100.0000028</v>
      </c>
      <c r="F403" s="3">
        <v>0</v>
      </c>
      <c r="G403" s="3">
        <v>0</v>
      </c>
      <c r="H403" s="3">
        <v>0</v>
      </c>
      <c r="I403" s="3">
        <v>100</v>
      </c>
      <c r="J403" s="3">
        <v>0</v>
      </c>
      <c r="K403" s="3">
        <v>0</v>
      </c>
      <c r="L403" s="3">
        <v>0</v>
      </c>
      <c r="M403" s="3">
        <v>100</v>
      </c>
      <c r="N403" s="3">
        <v>0</v>
      </c>
      <c r="O403" s="3">
        <v>0</v>
      </c>
      <c r="P403" s="3">
        <v>0</v>
      </c>
      <c r="Q403" s="2" t="str">
        <v/>
      </c>
      <c r="R403" s="2"/>
      <c r="S403" s="2" t="str">
        <f t="array" ref="S403">IF(A404=A403,(E404-E403)/(B404-B403),"")</f>
        <v/>
      </c>
      <c r="T403" s="2" t="str">
        <f t="array" ref="T403">IF(A404=A403,(M404-M403)/(B404-B403),"")</f>
        <v/>
      </c>
      <c r="U403" s="2" t="str">
        <f t="array" ref="U403">IF(A404=A403,(I404-I403)/(B404-B403),"")</f>
        <v/>
      </c>
      <c r="V403" s="2">
        <f t="shared" si="116"/>
        <v>100</v>
      </c>
      <c r="W403" s="2">
        <f t="shared" si="129"/>
        <v>100</v>
      </c>
      <c r="X403" s="2">
        <f t="shared" si="130"/>
        <v>100</v>
      </c>
      <c r="Y403" s="2" t="str">
        <f t="shared" si="78"/>
        <v/>
      </c>
      <c r="Z403" s="2" t="str">
        <f t="shared" si="79"/>
        <v/>
      </c>
      <c r="AA403" s="2" t="str">
        <f t="shared" si="80"/>
        <v/>
      </c>
      <c r="AB403" s="2">
        <f t="shared" si="128"/>
        <v>0</v>
      </c>
      <c r="AC403" s="2" t="str">
        <f>IF(A403&lt;&gt;A402,LOOKUP(A403:A998,REGIONS!A:A,REGIONS!B:B),"")</f>
        <v/>
      </c>
      <c r="AD403" s="2"/>
    </row>
    <row r="404" spans="1:30" x14ac:dyDescent="0.2">
      <c r="A404" s="3" t="s">
        <v>235</v>
      </c>
      <c r="B404" s="3">
        <v>2015</v>
      </c>
      <c r="C404" s="3">
        <v>17997.410159999999</v>
      </c>
      <c r="D404" s="3">
        <v>52.167999270000003</v>
      </c>
      <c r="E404" s="3">
        <v>93.509611480000004</v>
      </c>
      <c r="F404" s="3">
        <v>5.9680836279999996</v>
      </c>
      <c r="G404" s="3">
        <v>0.52230488829999999</v>
      </c>
      <c r="H404" s="3">
        <v>0</v>
      </c>
      <c r="I404" s="3">
        <v>91.385705099999996</v>
      </c>
      <c r="J404" s="3">
        <v>7.8573236560000002</v>
      </c>
      <c r="K404" s="3">
        <v>0.75697124390000003</v>
      </c>
      <c r="L404" s="3">
        <v>0</v>
      </c>
      <c r="M404" s="3">
        <v>95.456987190000007</v>
      </c>
      <c r="N404" s="3">
        <v>4.2358697369999998</v>
      </c>
      <c r="O404" s="3">
        <v>0.30714306949999998</v>
      </c>
      <c r="P404" s="3">
        <v>0</v>
      </c>
      <c r="Q404" s="2">
        <v>5</v>
      </c>
      <c r="R404" s="2"/>
      <c r="S404" s="2">
        <f t="array" ref="S404">IF(A405=A404,(E405-E404)/(B405-B404),"")</f>
        <v>8.3249139999998084E-2</v>
      </c>
      <c r="T404" s="2">
        <f t="array" ref="T404">IF(A405=A404,(M405-M404)/(B405-B404),"")</f>
        <v>-1.0364566000001218E-2</v>
      </c>
      <c r="U404" s="2">
        <f t="array" ref="U404">IF(A405=A404,(I405-I404)/(B405-B404),"")</f>
        <v>0.13940798000000143</v>
      </c>
      <c r="V404" s="2">
        <f t="shared" si="116"/>
        <v>94</v>
      </c>
      <c r="W404" s="2">
        <f t="shared" si="129"/>
        <v>95</v>
      </c>
      <c r="X404" s="2">
        <f t="shared" si="130"/>
        <v>91</v>
      </c>
      <c r="Y404" s="2" t="str">
        <f t="shared" si="78"/>
        <v/>
      </c>
      <c r="Z404" s="2" t="str">
        <f t="shared" si="79"/>
        <v/>
      </c>
      <c r="AA404" s="2" t="str">
        <f t="shared" si="80"/>
        <v/>
      </c>
      <c r="AB404" s="2">
        <f t="shared" si="128"/>
        <v>-0.14977254600000264</v>
      </c>
      <c r="AC404" s="2" t="str">
        <f>IF(A404&lt;&gt;A403,LOOKUP(A404:A998,REGIONS!A:A,REGIONS!B:B),"")</f>
        <v>Middle East &amp; North Africa</v>
      </c>
      <c r="AD404" s="2"/>
    </row>
    <row r="405" spans="1:30" x14ac:dyDescent="0.2">
      <c r="A405" s="3" t="s">
        <v>235</v>
      </c>
      <c r="B405" s="3">
        <v>2020</v>
      </c>
      <c r="C405" s="3">
        <v>17500.65625</v>
      </c>
      <c r="D405" s="3">
        <v>55.475002289999999</v>
      </c>
      <c r="E405" s="3">
        <v>93.925857179999994</v>
      </c>
      <c r="F405" s="3">
        <v>5.8737307679999997</v>
      </c>
      <c r="G405" s="3">
        <v>0.20041205419999999</v>
      </c>
      <c r="H405" s="3">
        <v>0</v>
      </c>
      <c r="I405" s="3">
        <v>92.082745000000003</v>
      </c>
      <c r="J405" s="3">
        <v>7.9172549999999999</v>
      </c>
      <c r="K405" s="3">
        <v>0</v>
      </c>
      <c r="L405" s="3">
        <v>0</v>
      </c>
      <c r="M405" s="3">
        <v>95.405164360000001</v>
      </c>
      <c r="N405" s="3">
        <v>4.2335701170000002</v>
      </c>
      <c r="O405" s="3">
        <v>0.36126552499999998</v>
      </c>
      <c r="P405" s="3">
        <v>0</v>
      </c>
      <c r="Q405" s="2" t="str">
        <v/>
      </c>
      <c r="R405" s="2"/>
      <c r="S405" s="2" t="str">
        <f t="array" ref="S405">IF(A406=A405,(E406-E405)/(B406-B405),"")</f>
        <v/>
      </c>
      <c r="T405" s="2" t="str">
        <f t="array" ref="T405">IF(A406=A405,(M406-M405)/(B406-B405),"")</f>
        <v/>
      </c>
      <c r="U405" s="2" t="str">
        <f t="array" ref="U405">IF(A406=A405,(I406-I405)/(B406-B405),"")</f>
        <v/>
      </c>
      <c r="V405" s="2">
        <f t="shared" si="116"/>
        <v>94</v>
      </c>
      <c r="W405" s="2">
        <f t="shared" si="129"/>
        <v>95</v>
      </c>
      <c r="X405" s="2">
        <f t="shared" si="130"/>
        <v>92</v>
      </c>
      <c r="Y405" s="2" t="str">
        <f t="shared" si="78"/>
        <v/>
      </c>
      <c r="Z405" s="2" t="str">
        <f t="shared" si="79"/>
        <v/>
      </c>
      <c r="AA405" s="2" t="str">
        <f t="shared" si="80"/>
        <v/>
      </c>
      <c r="AB405" s="2">
        <f t="shared" si="128"/>
        <v>0</v>
      </c>
      <c r="AC405" s="2" t="str">
        <f>IF(A405&lt;&gt;A404,LOOKUP(A405:A998,REGIONS!A:A,REGIONS!B:B),"")</f>
        <v/>
      </c>
      <c r="AD405" s="2"/>
    </row>
    <row r="406" spans="1:30" x14ac:dyDescent="0.2">
      <c r="A406" s="3" t="s">
        <v>236</v>
      </c>
      <c r="B406" s="3">
        <v>2015</v>
      </c>
      <c r="C406" s="3">
        <v>8454.0185550000006</v>
      </c>
      <c r="D406" s="3">
        <v>26.742000579999999</v>
      </c>
      <c r="E406" s="3">
        <v>76.239495509999998</v>
      </c>
      <c r="F406" s="3">
        <v>3.050011091</v>
      </c>
      <c r="G406" s="3">
        <v>3.944733748</v>
      </c>
      <c r="H406" s="3">
        <v>16.76575965</v>
      </c>
      <c r="I406" s="3">
        <v>69.552182060000007</v>
      </c>
      <c r="J406" s="3">
        <v>3.681021887</v>
      </c>
      <c r="K406" s="3">
        <v>4.8574855120000002</v>
      </c>
      <c r="L406" s="3">
        <v>21.90931054</v>
      </c>
      <c r="M406" s="3">
        <v>94.558955389999994</v>
      </c>
      <c r="N406" s="3">
        <v>1.321396987</v>
      </c>
      <c r="O406" s="3">
        <v>1.444318955</v>
      </c>
      <c r="P406" s="3">
        <v>2.6753286630000002</v>
      </c>
      <c r="Q406" s="2">
        <v>5</v>
      </c>
      <c r="R406" s="2"/>
      <c r="S406" s="2">
        <f t="array" ref="S406">IF(A407=A406,(E407-E406)/(B407-B406),"")</f>
        <v>1.1225839019999995</v>
      </c>
      <c r="T406" s="2">
        <f t="array" ref="T406">IF(A407=A406,(M407-M406)/(B407-B406),"")</f>
        <v>0.20433369400000173</v>
      </c>
      <c r="U406" s="2">
        <f t="array" ref="U406">IF(A407=A406,(I407-I406)/(B407-B406),"")</f>
        <v>1.4182834279999981</v>
      </c>
      <c r="V406" s="2">
        <f t="shared" si="116"/>
        <v>76</v>
      </c>
      <c r="W406" s="2">
        <f t="shared" si="129"/>
        <v>95</v>
      </c>
      <c r="X406" s="2">
        <f t="shared" si="130"/>
        <v>70</v>
      </c>
      <c r="Y406" s="2" t="str">
        <f t="shared" si="78"/>
        <v/>
      </c>
      <c r="Z406" s="2" t="str">
        <f t="shared" si="79"/>
        <v/>
      </c>
      <c r="AA406" s="2" t="str">
        <f t="shared" si="80"/>
        <v/>
      </c>
      <c r="AB406" s="2">
        <f t="shared" si="128"/>
        <v>-1.2139497339999963</v>
      </c>
      <c r="AC406" s="2" t="str">
        <f>IF(A406&lt;&gt;A405,LOOKUP(A406:A998,REGIONS!A:A,REGIONS!B:B),"")</f>
        <v>Europe &amp; Central Asia</v>
      </c>
      <c r="AD406" s="2"/>
    </row>
    <row r="407" spans="1:30" x14ac:dyDescent="0.2">
      <c r="A407" s="3" t="s">
        <v>236</v>
      </c>
      <c r="B407" s="3">
        <v>2020</v>
      </c>
      <c r="C407" s="3">
        <v>9537.6416019999997</v>
      </c>
      <c r="D407" s="3">
        <v>27.505998609999999</v>
      </c>
      <c r="E407" s="3">
        <v>81.852415019999995</v>
      </c>
      <c r="F407" s="3">
        <v>2.5683639349999998</v>
      </c>
      <c r="G407" s="3">
        <v>3.4218570050000001</v>
      </c>
      <c r="H407" s="3">
        <v>12.157364039999999</v>
      </c>
      <c r="I407" s="3">
        <v>76.643599199999997</v>
      </c>
      <c r="J407" s="3">
        <v>3.2071439279999998</v>
      </c>
      <c r="K407" s="3">
        <v>4.1407069480000001</v>
      </c>
      <c r="L407" s="3">
        <v>16.00854992</v>
      </c>
      <c r="M407" s="3">
        <v>95.580623860000003</v>
      </c>
      <c r="N407" s="3">
        <v>0.88481447629999999</v>
      </c>
      <c r="O407" s="3">
        <v>1.5272683229999999</v>
      </c>
      <c r="P407" s="3">
        <v>2.0072933389999998</v>
      </c>
      <c r="Q407" s="2" t="str">
        <v/>
      </c>
      <c r="R407" s="2"/>
      <c r="S407" s="2" t="str">
        <f t="array" ref="S407">IF(A408=A407,(E408-E407)/(B408-B407),"")</f>
        <v/>
      </c>
      <c r="T407" s="2" t="str">
        <f t="array" ref="T407">IF(A408=A407,(M408-M407)/(B408-B407),"")</f>
        <v/>
      </c>
      <c r="U407" s="2" t="str">
        <f t="array" ref="U407">IF(A408=A407,(I408-I407)/(B408-B407),"")</f>
        <v/>
      </c>
      <c r="V407" s="2">
        <f t="shared" si="116"/>
        <v>82</v>
      </c>
      <c r="W407" s="2">
        <f t="shared" si="129"/>
        <v>96</v>
      </c>
      <c r="X407" s="2">
        <f t="shared" si="130"/>
        <v>77</v>
      </c>
      <c r="Y407" s="2" t="str">
        <f t="shared" si="78"/>
        <v/>
      </c>
      <c r="Z407" s="2" t="str">
        <f t="shared" si="79"/>
        <v/>
      </c>
      <c r="AA407" s="2" t="str">
        <f t="shared" si="80"/>
        <v/>
      </c>
      <c r="AB407" s="2">
        <f t="shared" si="128"/>
        <v>0</v>
      </c>
      <c r="AC407" s="2" t="str">
        <f>IF(A407&lt;&gt;A406,LOOKUP(A407:A998,REGIONS!A:A,REGIONS!B:B),"")</f>
        <v/>
      </c>
      <c r="AD407" s="2"/>
    </row>
    <row r="408" spans="1:30" x14ac:dyDescent="0.2">
      <c r="A408" s="3" t="s">
        <v>237</v>
      </c>
      <c r="B408" s="3">
        <v>2015</v>
      </c>
      <c r="C408" s="3">
        <v>68714.515629999994</v>
      </c>
      <c r="D408" s="3">
        <v>47.694004059999997</v>
      </c>
      <c r="E408" s="3">
        <v>99.259170580000003</v>
      </c>
      <c r="F408" s="3">
        <v>0.2176525852</v>
      </c>
      <c r="G408" s="3">
        <v>0.1822513237</v>
      </c>
      <c r="H408" s="3">
        <v>0.34092551430000001</v>
      </c>
      <c r="I408" s="3">
        <v>98.879516710000004</v>
      </c>
      <c r="J408" s="3">
        <v>0.2456716052</v>
      </c>
      <c r="K408" s="3">
        <v>0.22302119049999999</v>
      </c>
      <c r="L408" s="3">
        <v>0.65179049</v>
      </c>
      <c r="M408" s="3">
        <v>99.675536840000007</v>
      </c>
      <c r="N408" s="3">
        <v>0.1869241354</v>
      </c>
      <c r="O408" s="3">
        <v>0.1375390245</v>
      </c>
      <c r="P408" s="3">
        <v>0</v>
      </c>
      <c r="Q408" s="2">
        <v>5</v>
      </c>
      <c r="R408" s="2"/>
      <c r="S408" s="2">
        <f t="array" ref="S408">IF(A409=A408,(E409-E408)/(B409-B408),"")</f>
        <v>0.14816588399999944</v>
      </c>
      <c r="T408" s="2">
        <f t="array" ref="T408">IF(A409=A408,(M409-M408)/(B409-B408),"")</f>
        <v>6.4892631999998687E-2</v>
      </c>
      <c r="U408" s="2">
        <f t="array" ref="U408">IF(A409=A408,(I409-I408)/(B409-B408),"")</f>
        <v>0.22409665799999914</v>
      </c>
      <c r="V408" s="2">
        <f t="shared" si="116"/>
        <v>99</v>
      </c>
      <c r="W408" s="2">
        <f t="shared" si="129"/>
        <v>100</v>
      </c>
      <c r="X408" s="2">
        <f t="shared" si="130"/>
        <v>99</v>
      </c>
      <c r="Y408" s="2" t="str">
        <f t="shared" si="78"/>
        <v/>
      </c>
      <c r="Z408" s="2" t="str">
        <f t="shared" si="79"/>
        <v>Full access</v>
      </c>
      <c r="AA408" s="2" t="str">
        <f t="shared" si="80"/>
        <v/>
      </c>
      <c r="AB408" s="2">
        <f t="shared" si="128"/>
        <v>-0.15920402600000044</v>
      </c>
      <c r="AC408" s="2" t="str">
        <f>IF(A408&lt;&gt;A407,LOOKUP(A408:A998,REGIONS!A:A,REGIONS!B:B),"")</f>
        <v>East Asia &amp; Pacific</v>
      </c>
      <c r="AD408" s="2"/>
    </row>
    <row r="409" spans="1:30" x14ac:dyDescent="0.2">
      <c r="A409" s="3" t="s">
        <v>237</v>
      </c>
      <c r="B409" s="3">
        <v>2020</v>
      </c>
      <c r="C409" s="3">
        <v>69799.976559999996</v>
      </c>
      <c r="D409" s="3">
        <v>51.430000309999997</v>
      </c>
      <c r="E409" s="3">
        <v>100</v>
      </c>
      <c r="F409" s="3">
        <v>0</v>
      </c>
      <c r="G409" s="3">
        <v>0</v>
      </c>
      <c r="H409" s="3">
        <v>0</v>
      </c>
      <c r="I409" s="3">
        <v>100</v>
      </c>
      <c r="J409" s="3">
        <v>0</v>
      </c>
      <c r="K409" s="3">
        <v>0</v>
      </c>
      <c r="L409" s="3">
        <v>0</v>
      </c>
      <c r="M409" s="3">
        <v>100</v>
      </c>
      <c r="N409" s="3">
        <v>0</v>
      </c>
      <c r="O409" s="3">
        <v>0</v>
      </c>
      <c r="P409" s="3">
        <v>0</v>
      </c>
      <c r="Q409" s="2" t="str">
        <v/>
      </c>
      <c r="R409" s="2"/>
      <c r="S409" s="2" t="str">
        <f t="array" ref="S409">IF(A410=A409,(E410-E409)/(B410-B409),"")</f>
        <v/>
      </c>
      <c r="T409" s="2" t="str">
        <f t="array" ref="T409">IF(A410=A409,(M410-M409)/(B410-B409),"")</f>
        <v/>
      </c>
      <c r="U409" s="2" t="str">
        <f t="array" ref="U409">IF(A410=A409,(I410-I409)/(B410-B409),"")</f>
        <v/>
      </c>
      <c r="V409" s="2">
        <f t="shared" si="116"/>
        <v>100</v>
      </c>
      <c r="W409" s="2">
        <f t="shared" si="129"/>
        <v>100</v>
      </c>
      <c r="X409" s="2">
        <f t="shared" si="130"/>
        <v>100</v>
      </c>
      <c r="Y409" s="2" t="str">
        <f t="shared" si="78"/>
        <v/>
      </c>
      <c r="Z409" s="2" t="str">
        <f t="shared" si="79"/>
        <v/>
      </c>
      <c r="AA409" s="2" t="str">
        <f t="shared" si="80"/>
        <v/>
      </c>
      <c r="AB409" s="2">
        <f t="shared" si="128"/>
        <v>0</v>
      </c>
      <c r="AC409" s="2" t="str">
        <f>IF(A409&lt;&gt;A408,LOOKUP(A409:A998,REGIONS!A:A,REGIONS!B:B),"")</f>
        <v/>
      </c>
      <c r="AD409" s="2"/>
    </row>
    <row r="410" spans="1:30" x14ac:dyDescent="0.2">
      <c r="A410" s="3" t="s">
        <v>238</v>
      </c>
      <c r="B410" s="3">
        <v>2015</v>
      </c>
      <c r="C410" s="3">
        <v>1196.2939449999999</v>
      </c>
      <c r="D410" s="3">
        <v>29.489999770000001</v>
      </c>
      <c r="E410" s="3">
        <v>75.250103710000005</v>
      </c>
      <c r="F410" s="3">
        <v>3.486316247</v>
      </c>
      <c r="G410" s="3">
        <v>16.460746719999999</v>
      </c>
      <c r="H410" s="3">
        <v>4.8028333229999998</v>
      </c>
      <c r="I410" s="3">
        <v>68.95938975</v>
      </c>
      <c r="J410" s="3">
        <v>4.2085077100000001</v>
      </c>
      <c r="K410" s="3">
        <v>20.19524109</v>
      </c>
      <c r="L410" s="3">
        <v>6.6368614499999996</v>
      </c>
      <c r="M410" s="3">
        <v>90.291081230000003</v>
      </c>
      <c r="N410" s="3">
        <v>1.759571234</v>
      </c>
      <c r="O410" s="3">
        <v>7.5316383</v>
      </c>
      <c r="P410" s="3">
        <v>0.41770924009999999</v>
      </c>
      <c r="Q410" s="2">
        <v>5</v>
      </c>
      <c r="R410" s="2"/>
      <c r="S410" s="2">
        <f t="array" ref="S410">IF(A411=A410,(E411-E410)/(B411-B410),"")</f>
        <v>2.0490994979999981</v>
      </c>
      <c r="T410" s="2">
        <f t="array" ref="T410">IF(A411=A410,(M411-M410)/(B411-B410),"")</f>
        <v>1.2371753380000001</v>
      </c>
      <c r="U410" s="2">
        <f t="array" ref="U410">IF(A411=A410,(I411-I410)/(B411-B410),"")</f>
        <v>2.3056811740000001</v>
      </c>
      <c r="V410" s="2">
        <f t="shared" si="116"/>
        <v>75</v>
      </c>
      <c r="W410" s="2">
        <f t="shared" si="129"/>
        <v>90</v>
      </c>
      <c r="X410" s="2">
        <f t="shared" si="130"/>
        <v>69</v>
      </c>
      <c r="Y410" s="2" t="str">
        <f t="shared" si="78"/>
        <v/>
      </c>
      <c r="Z410" s="2" t="str">
        <f t="shared" si="79"/>
        <v/>
      </c>
      <c r="AA410" s="2" t="str">
        <f t="shared" si="80"/>
        <v/>
      </c>
      <c r="AB410" s="2">
        <f t="shared" si="128"/>
        <v>-1.0685058359999999</v>
      </c>
      <c r="AC410" s="2" t="str">
        <f>IF(A410&lt;&gt;A409,LOOKUP(A410:A998,REGIONS!A:A,REGIONS!B:B),"")</f>
        <v>East Asia &amp; Pacific</v>
      </c>
      <c r="AD410" s="2"/>
    </row>
    <row r="411" spans="1:30" x14ac:dyDescent="0.2">
      <c r="A411" s="3" t="s">
        <v>238</v>
      </c>
      <c r="B411" s="3">
        <v>2020</v>
      </c>
      <c r="C411" s="3">
        <v>1318.4420170000001</v>
      </c>
      <c r="D411" s="3">
        <v>31.31999969</v>
      </c>
      <c r="E411" s="3">
        <v>85.495601199999996</v>
      </c>
      <c r="F411" s="3">
        <v>1.88586597</v>
      </c>
      <c r="G411" s="3">
        <v>8.3600293969999999</v>
      </c>
      <c r="H411" s="3">
        <v>4.2585034329999996</v>
      </c>
      <c r="I411" s="3">
        <v>80.48779562</v>
      </c>
      <c r="J411" s="3">
        <v>2.0493646750000001</v>
      </c>
      <c r="K411" s="3">
        <v>11.26233968</v>
      </c>
      <c r="L411" s="3">
        <v>6.2005000179999996</v>
      </c>
      <c r="M411" s="3">
        <v>96.476957920000004</v>
      </c>
      <c r="N411" s="3">
        <v>1.527338152</v>
      </c>
      <c r="O411" s="3">
        <v>1.995703929</v>
      </c>
      <c r="P411" s="3">
        <v>0</v>
      </c>
      <c r="Q411" s="2" t="str">
        <v/>
      </c>
      <c r="R411" s="2"/>
      <c r="S411" s="2" t="str">
        <f t="array" ref="S411">IF(A412=A411,(E412-E411)/(B412-B411),"")</f>
        <v/>
      </c>
      <c r="T411" s="2" t="str">
        <f t="array" ref="T411">IF(A412=A411,(M412-M411)/(B412-B411),"")</f>
        <v/>
      </c>
      <c r="U411" s="2" t="str">
        <f t="array" ref="U411">IF(A412=A411,(I412-I411)/(B412-B411),"")</f>
        <v/>
      </c>
      <c r="V411" s="2">
        <f t="shared" si="116"/>
        <v>85</v>
      </c>
      <c r="W411" s="2">
        <f t="shared" si="129"/>
        <v>96</v>
      </c>
      <c r="X411" s="2">
        <f t="shared" si="130"/>
        <v>80</v>
      </c>
      <c r="Y411" s="2" t="str">
        <f t="shared" si="78"/>
        <v/>
      </c>
      <c r="Z411" s="2" t="str">
        <f t="shared" si="79"/>
        <v/>
      </c>
      <c r="AA411" s="2" t="str">
        <f t="shared" si="80"/>
        <v/>
      </c>
      <c r="AB411" s="2">
        <f t="shared" si="128"/>
        <v>0</v>
      </c>
      <c r="AC411" s="2" t="str">
        <f>IF(A411&lt;&gt;A410,LOOKUP(A411:A998,REGIONS!A:A,REGIONS!B:B),"")</f>
        <v/>
      </c>
      <c r="AD411" s="2"/>
    </row>
    <row r="412" spans="1:30" x14ac:dyDescent="0.2">
      <c r="A412" s="3" t="s">
        <v>239</v>
      </c>
      <c r="B412" s="3">
        <v>2015</v>
      </c>
      <c r="C412" s="3">
        <v>7323.1621089999999</v>
      </c>
      <c r="D412" s="3">
        <v>40.099998470000003</v>
      </c>
      <c r="E412" s="3">
        <v>63.637126350000003</v>
      </c>
      <c r="F412" s="3">
        <v>5.6657679649999997</v>
      </c>
      <c r="G412" s="3">
        <v>17.17891539</v>
      </c>
      <c r="H412" s="3">
        <v>13.51819029</v>
      </c>
      <c r="I412" s="3">
        <v>47.242183279999999</v>
      </c>
      <c r="J412" s="3">
        <v>7.3346522839999997</v>
      </c>
      <c r="K412" s="3">
        <v>23.470036180000001</v>
      </c>
      <c r="L412" s="3">
        <v>21.953128249999999</v>
      </c>
      <c r="M412" s="3">
        <v>88.127329700000004</v>
      </c>
      <c r="N412" s="3">
        <v>3.1728458380000002</v>
      </c>
      <c r="O412" s="3">
        <v>7.7814550410000001</v>
      </c>
      <c r="P412" s="3">
        <v>0.91836941770000002</v>
      </c>
      <c r="Q412" s="2">
        <v>5</v>
      </c>
      <c r="R412" s="2"/>
      <c r="S412" s="2">
        <f t="array" ref="S412">IF(A413=A412,(E413-E412)/(B413-B412),"")</f>
        <v>0.98931874799999941</v>
      </c>
      <c r="T412" s="2">
        <f t="array" ref="T412">IF(A413=A412,(M413-M412)/(B413-B412),"")</f>
        <v>0.49251606199999853</v>
      </c>
      <c r="U412" s="2">
        <f t="array" ref="U412">IF(A413=A412,(I413-I412)/(B413-B412),"")</f>
        <v>0.97507389400000055</v>
      </c>
      <c r="V412" s="2">
        <f t="shared" si="116"/>
        <v>64</v>
      </c>
      <c r="W412" s="2">
        <f t="shared" si="129"/>
        <v>88</v>
      </c>
      <c r="X412" s="2">
        <f t="shared" si="130"/>
        <v>47</v>
      </c>
      <c r="Y412" s="2" t="str">
        <f t="shared" si="78"/>
        <v/>
      </c>
      <c r="Z412" s="2" t="str">
        <f t="shared" si="79"/>
        <v/>
      </c>
      <c r="AA412" s="2" t="str">
        <f t="shared" si="80"/>
        <v/>
      </c>
      <c r="AB412" s="2">
        <f t="shared" si="128"/>
        <v>-0.48255783200000202</v>
      </c>
      <c r="AC412" s="2" t="str">
        <f>IF(A412&lt;&gt;A411,LOOKUP(A412:A998,REGIONS!A:A,REGIONS!B:B),"")</f>
        <v>Sub-Saharan Africa</v>
      </c>
      <c r="AD412" s="2"/>
    </row>
    <row r="413" spans="1:30" x14ac:dyDescent="0.2">
      <c r="A413" s="3" t="s">
        <v>239</v>
      </c>
      <c r="B413" s="3">
        <v>2020</v>
      </c>
      <c r="C413" s="3">
        <v>8278.7373050000006</v>
      </c>
      <c r="D413" s="3">
        <v>42.799999239999998</v>
      </c>
      <c r="E413" s="3">
        <v>68.58372009</v>
      </c>
      <c r="F413" s="3">
        <v>6.065434765</v>
      </c>
      <c r="G413" s="3">
        <v>14.16432245</v>
      </c>
      <c r="H413" s="3">
        <v>11.18652269</v>
      </c>
      <c r="I413" s="3">
        <v>52.117552750000002</v>
      </c>
      <c r="J413" s="3">
        <v>8.1875420190000003</v>
      </c>
      <c r="K413" s="3">
        <v>20.7910842</v>
      </c>
      <c r="L413" s="3">
        <v>18.90382103</v>
      </c>
      <c r="M413" s="3">
        <v>90.589910009999997</v>
      </c>
      <c r="N413" s="3">
        <v>3.2293480560000001</v>
      </c>
      <c r="O413" s="3">
        <v>5.3079905280000004</v>
      </c>
      <c r="P413" s="3">
        <v>0.87275140490000003</v>
      </c>
      <c r="Q413" s="2" t="str">
        <v/>
      </c>
      <c r="R413" s="2"/>
      <c r="S413" s="2" t="str">
        <f t="array" ref="S413">IF(A414=A413,(E414-E413)/(B414-B413),"")</f>
        <v/>
      </c>
      <c r="T413" s="2" t="str">
        <f t="array" ref="T413">IF(A414=A413,(M414-M413)/(B414-B413),"")</f>
        <v/>
      </c>
      <c r="U413" s="2" t="str">
        <f t="array" ref="U413">IF(A414=A413,(I414-I413)/(B414-B413),"")</f>
        <v/>
      </c>
      <c r="V413" s="2">
        <f t="shared" si="116"/>
        <v>69</v>
      </c>
      <c r="W413" s="2">
        <f t="shared" si="129"/>
        <v>91</v>
      </c>
      <c r="X413" s="2">
        <f t="shared" si="130"/>
        <v>52</v>
      </c>
      <c r="Y413" s="2" t="str">
        <f t="shared" si="78"/>
        <v/>
      </c>
      <c r="Z413" s="2" t="str">
        <f t="shared" si="79"/>
        <v/>
      </c>
      <c r="AA413" s="2" t="str">
        <f t="shared" si="80"/>
        <v/>
      </c>
      <c r="AB413" s="2">
        <f t="shared" si="128"/>
        <v>0</v>
      </c>
      <c r="AC413" s="2" t="str">
        <f>IF(A413&lt;&gt;A412,LOOKUP(A413:A998,REGIONS!A:A,REGIONS!B:B),"")</f>
        <v/>
      </c>
      <c r="AD413" s="2"/>
    </row>
    <row r="414" spans="1:30" x14ac:dyDescent="0.2">
      <c r="A414" s="3" t="s">
        <v>240</v>
      </c>
      <c r="B414" s="3">
        <v>2015</v>
      </c>
      <c r="C414" s="3">
        <v>1.2469999789999999</v>
      </c>
      <c r="D414" s="3">
        <v>0</v>
      </c>
      <c r="E414" s="3">
        <v>99.457396000000003</v>
      </c>
      <c r="F414" s="3">
        <v>0</v>
      </c>
      <c r="G414" s="3">
        <v>0.54260399999999998</v>
      </c>
      <c r="H414" s="3">
        <v>0</v>
      </c>
      <c r="I414" s="3">
        <v>99.457396000000003</v>
      </c>
      <c r="J414" s="3">
        <v>0</v>
      </c>
      <c r="K414" s="3">
        <v>0.54260399999999998</v>
      </c>
      <c r="L414" s="3">
        <v>0</v>
      </c>
      <c r="M414" s="3" t="s">
        <v>289</v>
      </c>
      <c r="N414" s="3" t="s">
        <v>289</v>
      </c>
      <c r="O414" s="3" t="s">
        <v>289</v>
      </c>
      <c r="P414" s="3" t="s">
        <v>289</v>
      </c>
      <c r="Q414" s="2">
        <v>5</v>
      </c>
      <c r="R414" s="2"/>
      <c r="S414" s="2">
        <f t="array" ref="S414">IF(A415=A414,(E415-E414)/(B415-B414),"")</f>
        <v>5.0056129999998686E-2</v>
      </c>
      <c r="T414" s="2" t="s">
        <v>289</v>
      </c>
      <c r="U414" s="2">
        <f t="array" ref="U414">IF(A415=A414,(I415-I414)/(B415-B414),"")</f>
        <v>5.0056129999998686E-2</v>
      </c>
      <c r="V414" s="2">
        <f t="shared" si="116"/>
        <v>99</v>
      </c>
      <c r="W414" s="2" t="s">
        <v>290</v>
      </c>
      <c r="X414" s="2">
        <f t="shared" si="130"/>
        <v>99</v>
      </c>
      <c r="Y414" s="2" t="str">
        <f t="shared" si="78"/>
        <v/>
      </c>
      <c r="Z414" s="2" t="str">
        <f t="shared" si="79"/>
        <v/>
      </c>
      <c r="AA414" s="2" t="str">
        <f t="shared" si="80"/>
        <v/>
      </c>
      <c r="AB414" s="2" t="s">
        <v>289</v>
      </c>
      <c r="AC414" s="2" t="str">
        <f>IF(A414&lt;&gt;A413,LOOKUP(A414:A998,REGIONS!A:A,REGIONS!B:B),"")</f>
        <v>East Asia &amp; Pacific</v>
      </c>
      <c r="AD414" s="2"/>
    </row>
    <row r="415" spans="1:30" x14ac:dyDescent="0.2">
      <c r="A415" s="3" t="s">
        <v>240</v>
      </c>
      <c r="B415" s="3">
        <v>2020</v>
      </c>
      <c r="C415" s="3">
        <v>1.3500000240000001</v>
      </c>
      <c r="D415" s="3">
        <v>0</v>
      </c>
      <c r="E415" s="3">
        <v>99.707676649999996</v>
      </c>
      <c r="F415" s="3">
        <v>0</v>
      </c>
      <c r="G415" s="3">
        <v>0.29232334589999998</v>
      </c>
      <c r="H415" s="3">
        <v>0</v>
      </c>
      <c r="I415" s="3">
        <v>99.707676649999996</v>
      </c>
      <c r="J415" s="3">
        <v>0</v>
      </c>
      <c r="K415" s="3">
        <v>0.29232334589999998</v>
      </c>
      <c r="L415" s="3">
        <v>0</v>
      </c>
      <c r="M415" s="3" t="s">
        <v>289</v>
      </c>
      <c r="N415" s="3" t="s">
        <v>289</v>
      </c>
      <c r="O415" s="3" t="s">
        <v>289</v>
      </c>
      <c r="P415" s="3" t="s">
        <v>289</v>
      </c>
      <c r="Q415" s="2" t="str">
        <v/>
      </c>
      <c r="R415" s="2"/>
      <c r="S415" s="2" t="str">
        <f t="array" ref="S415">IF(A416=A415,(E416-E415)/(B416-B415),"")</f>
        <v/>
      </c>
      <c r="T415" s="2" t="str">
        <f t="array" ref="T415">IF(A416=A415,(M416-M415)/(B416-B415),"")</f>
        <v/>
      </c>
      <c r="U415" s="2" t="str">
        <f t="array" ref="U415">IF(A416=A415,(I416-I415)/(B416-B415),"")</f>
        <v/>
      </c>
      <c r="V415" s="2">
        <f t="shared" si="116"/>
        <v>100</v>
      </c>
      <c r="W415" s="2" t="s">
        <v>289</v>
      </c>
      <c r="X415" s="2">
        <f t="shared" si="130"/>
        <v>100</v>
      </c>
      <c r="Y415" s="2" t="str">
        <f t="shared" si="78"/>
        <v/>
      </c>
      <c r="Z415" s="2" t="str">
        <f t="shared" si="79"/>
        <v/>
      </c>
      <c r="AA415" s="2" t="str">
        <f t="shared" si="80"/>
        <v/>
      </c>
      <c r="AB415" s="2">
        <f t="shared" ref="AB415:AB417" si="131">IF((A416=A415),(T415-U415),)</f>
        <v>0</v>
      </c>
      <c r="AC415" s="2" t="str">
        <f>IF(A415&lt;&gt;A414,LOOKUP(A415:A998,REGIONS!A:A,REGIONS!B:B),"")</f>
        <v/>
      </c>
      <c r="AD415" s="2"/>
    </row>
    <row r="416" spans="1:30" x14ac:dyDescent="0.2">
      <c r="A416" s="3" t="s">
        <v>241</v>
      </c>
      <c r="B416" s="3">
        <v>2015</v>
      </c>
      <c r="C416" s="3">
        <v>100.7799988</v>
      </c>
      <c r="D416" s="3">
        <v>23.274999619999999</v>
      </c>
      <c r="E416" s="3">
        <v>98.549705349999996</v>
      </c>
      <c r="F416" s="3">
        <v>0.87898212229999995</v>
      </c>
      <c r="G416" s="3">
        <v>0.57131252860000004</v>
      </c>
      <c r="H416" s="3">
        <v>0</v>
      </c>
      <c r="I416" s="3">
        <v>98.393048230000005</v>
      </c>
      <c r="J416" s="3">
        <v>1.1023191240000001</v>
      </c>
      <c r="K416" s="3">
        <v>0.50463264750000003</v>
      </c>
      <c r="L416" s="3">
        <v>0</v>
      </c>
      <c r="M416" s="3">
        <v>99.066110559999998</v>
      </c>
      <c r="N416" s="3">
        <v>0.14276156700000001</v>
      </c>
      <c r="O416" s="3">
        <v>0.79112787279999996</v>
      </c>
      <c r="P416" s="3">
        <v>0</v>
      </c>
      <c r="Q416" s="2">
        <v>5</v>
      </c>
      <c r="R416" s="2"/>
      <c r="S416" s="2">
        <f t="array" ref="S416">IF(A417=A416,(E417-E416)/(B417-B416),"")</f>
        <v>3.6275095999999965E-2</v>
      </c>
      <c r="T416" s="2">
        <f t="array" ref="T416">IF(A417=A416,(M417-M416)/(B417-B416),"")</f>
        <v>0.1081095260000012</v>
      </c>
      <c r="U416" s="2">
        <f t="array" ref="U416">IF(A417=A416,(I417-I416)/(B417-B416),"")</f>
        <v>1.5006061999997655E-2</v>
      </c>
      <c r="V416" s="2">
        <f t="shared" si="116"/>
        <v>99</v>
      </c>
      <c r="W416" s="2">
        <f t="shared" ref="W416:W417" si="132">ROUND($M$2:$M$463,0)</f>
        <v>99</v>
      </c>
      <c r="X416" s="2">
        <f t="shared" si="130"/>
        <v>98</v>
      </c>
      <c r="Y416" s="2" t="str">
        <f t="shared" si="78"/>
        <v/>
      </c>
      <c r="Z416" s="2" t="str">
        <f t="shared" si="79"/>
        <v/>
      </c>
      <c r="AA416" s="2" t="str">
        <f t="shared" si="80"/>
        <v/>
      </c>
      <c r="AB416" s="2">
        <f t="shared" si="131"/>
        <v>9.310346400000355E-2</v>
      </c>
      <c r="AC416" s="2" t="str">
        <f>IF(A416&lt;&gt;A415,LOOKUP(A416:A998,REGIONS!A:A,REGIONS!B:B),"")</f>
        <v>East Asia &amp; Pacific</v>
      </c>
      <c r="AD416" s="2"/>
    </row>
    <row r="417" spans="1:30" x14ac:dyDescent="0.2">
      <c r="A417" s="3" t="s">
        <v>241</v>
      </c>
      <c r="B417" s="3">
        <v>2020</v>
      </c>
      <c r="C417" s="3">
        <v>105.6969986</v>
      </c>
      <c r="D417" s="3">
        <v>23.098999020000001</v>
      </c>
      <c r="E417" s="3">
        <v>98.731080829999996</v>
      </c>
      <c r="F417" s="3">
        <v>0.88149729619999995</v>
      </c>
      <c r="G417" s="3">
        <v>0.38742187769999997</v>
      </c>
      <c r="H417" s="3">
        <v>0</v>
      </c>
      <c r="I417" s="3">
        <v>98.468078539999993</v>
      </c>
      <c r="J417" s="3">
        <v>1.103159706</v>
      </c>
      <c r="K417" s="3">
        <v>0.42876175509999997</v>
      </c>
      <c r="L417" s="3">
        <v>0</v>
      </c>
      <c r="M417" s="3">
        <v>99.606658190000005</v>
      </c>
      <c r="N417" s="3">
        <v>0.143540536</v>
      </c>
      <c r="O417" s="3">
        <v>0.2498012758</v>
      </c>
      <c r="P417" s="3">
        <v>0</v>
      </c>
      <c r="Q417" s="2" t="str">
        <v/>
      </c>
      <c r="R417" s="2"/>
      <c r="S417" s="2" t="str">
        <f t="array" ref="S417">IF(A418=A417,(E418-E417)/(B418-B417),"")</f>
        <v/>
      </c>
      <c r="T417" s="2" t="str">
        <f t="array" ref="T417">IF(A418=A417,(M418-M417)/(B418-B417),"")</f>
        <v/>
      </c>
      <c r="U417" s="2" t="str">
        <f t="array" ref="U417">IF(A418=A417,(I418-I417)/(B418-B417),"")</f>
        <v/>
      </c>
      <c r="V417" s="2">
        <f t="shared" si="116"/>
        <v>99</v>
      </c>
      <c r="W417" s="2">
        <f t="shared" si="132"/>
        <v>100</v>
      </c>
      <c r="X417" s="2">
        <f t="shared" si="130"/>
        <v>98</v>
      </c>
      <c r="Y417" s="2" t="str">
        <f t="shared" si="78"/>
        <v/>
      </c>
      <c r="Z417" s="2" t="str">
        <f t="shared" si="79"/>
        <v/>
      </c>
      <c r="AA417" s="2" t="str">
        <f t="shared" si="80"/>
        <v/>
      </c>
      <c r="AB417" s="2">
        <f t="shared" si="131"/>
        <v>0</v>
      </c>
      <c r="AC417" s="2" t="str">
        <f>IF(A417&lt;&gt;A416,LOOKUP(A417:A998,REGIONS!A:A,REGIONS!B:B),"")</f>
        <v/>
      </c>
      <c r="AD417" s="2"/>
    </row>
    <row r="418" spans="1:30" x14ac:dyDescent="0.2">
      <c r="A418" s="3" t="s">
        <v>242</v>
      </c>
      <c r="B418" s="3">
        <v>2015</v>
      </c>
      <c r="C418" s="3">
        <v>1370.3320309999999</v>
      </c>
      <c r="D418" s="3">
        <v>53.319000240000001</v>
      </c>
      <c r="E418" s="3">
        <v>98.136177649999993</v>
      </c>
      <c r="F418" s="3">
        <v>1.1164222559999999</v>
      </c>
      <c r="G418" s="3">
        <v>0.56928192339999995</v>
      </c>
      <c r="H418" s="3">
        <v>0.17811817260000001</v>
      </c>
      <c r="I418" s="3" t="s">
        <v>289</v>
      </c>
      <c r="J418" s="3" t="s">
        <v>289</v>
      </c>
      <c r="K418" s="3" t="s">
        <v>289</v>
      </c>
      <c r="L418" s="3" t="s">
        <v>289</v>
      </c>
      <c r="M418" s="3" t="s">
        <v>289</v>
      </c>
      <c r="N418" s="3" t="s">
        <v>289</v>
      </c>
      <c r="O418" s="3" t="s">
        <v>289</v>
      </c>
      <c r="P418" s="3" t="s">
        <v>289</v>
      </c>
      <c r="Q418" s="2">
        <v>5</v>
      </c>
      <c r="R418" s="2"/>
      <c r="S418" s="2">
        <f t="array" ref="S418">IF(A419=A418,(E419-E418)/(B419-B418),"")</f>
        <v>0.14779862400000071</v>
      </c>
      <c r="T418" s="2" t="s">
        <v>289</v>
      </c>
      <c r="U418" s="2" t="s">
        <v>289</v>
      </c>
      <c r="V418" s="2">
        <f t="shared" si="116"/>
        <v>98</v>
      </c>
      <c r="W418" s="2" t="s">
        <v>289</v>
      </c>
      <c r="X418" s="2" t="s">
        <v>289</v>
      </c>
      <c r="Y418" s="2" t="str">
        <f t="shared" si="78"/>
        <v/>
      </c>
      <c r="Z418" s="2" t="str">
        <f t="shared" si="79"/>
        <v/>
      </c>
      <c r="AA418" s="2" t="str">
        <f t="shared" si="80"/>
        <v/>
      </c>
      <c r="AB418" s="2" t="s">
        <v>289</v>
      </c>
      <c r="AC418" s="2" t="str">
        <f>IF(A418&lt;&gt;A417,LOOKUP(A418:A998,REGIONS!A:A,REGIONS!B:B),"")</f>
        <v>Latin America &amp; Caribbean</v>
      </c>
      <c r="AD418" s="2"/>
    </row>
    <row r="419" spans="1:30" x14ac:dyDescent="0.2">
      <c r="A419" s="3" t="s">
        <v>242</v>
      </c>
      <c r="B419" s="3">
        <v>2020</v>
      </c>
      <c r="C419" s="3">
        <v>1399.490967</v>
      </c>
      <c r="D419" s="3">
        <v>53.2140007</v>
      </c>
      <c r="E419" s="3">
        <v>98.875170769999997</v>
      </c>
      <c r="F419" s="3">
        <v>1.1248292310000001</v>
      </c>
      <c r="G419" s="3">
        <v>0</v>
      </c>
      <c r="H419" s="3">
        <v>0</v>
      </c>
      <c r="I419" s="3" t="s">
        <v>289</v>
      </c>
      <c r="J419" s="3" t="s">
        <v>289</v>
      </c>
      <c r="K419" s="3" t="s">
        <v>289</v>
      </c>
      <c r="L419" s="3" t="s">
        <v>289</v>
      </c>
      <c r="M419" s="3" t="s">
        <v>289</v>
      </c>
      <c r="N419" s="3" t="s">
        <v>289</v>
      </c>
      <c r="O419" s="3" t="s">
        <v>289</v>
      </c>
      <c r="P419" s="3" t="s">
        <v>289</v>
      </c>
      <c r="Q419" s="2" t="str">
        <v/>
      </c>
      <c r="R419" s="2"/>
      <c r="S419" s="2" t="str">
        <f t="array" ref="S419">IF(A420=A419,(E420-E419)/(B420-B419),"")</f>
        <v/>
      </c>
      <c r="T419" s="2" t="str">
        <f t="array" ref="T419">IF(A420=A419,(M420-M419)/(B420-B419),"")</f>
        <v/>
      </c>
      <c r="U419" s="2" t="str">
        <f t="array" ref="U419">IF(A420=A419,(I420-I419)/(B420-B419),"")</f>
        <v/>
      </c>
      <c r="V419" s="2">
        <f t="shared" si="116"/>
        <v>99</v>
      </c>
      <c r="W419" s="2" t="s">
        <v>289</v>
      </c>
      <c r="X419" s="2" t="s">
        <v>289</v>
      </c>
      <c r="Y419" s="2" t="str">
        <f t="shared" si="78"/>
        <v/>
      </c>
      <c r="Z419" s="2" t="str">
        <f t="shared" si="79"/>
        <v/>
      </c>
      <c r="AA419" s="2" t="str">
        <f t="shared" si="80"/>
        <v/>
      </c>
      <c r="AB419" s="2">
        <f t="shared" ref="AB419:AB425" si="133">IF((A420=A419),(T419-U419),)</f>
        <v>0</v>
      </c>
      <c r="AC419" s="2" t="str">
        <f>IF(A419&lt;&gt;A418,LOOKUP(A419:A998,REGIONS!A:A,REGIONS!B:B),"")</f>
        <v/>
      </c>
      <c r="AD419" s="2"/>
    </row>
    <row r="420" spans="1:30" x14ac:dyDescent="0.2">
      <c r="A420" s="3" t="s">
        <v>243</v>
      </c>
      <c r="B420" s="3">
        <v>2015</v>
      </c>
      <c r="C420" s="3">
        <v>11179.95117</v>
      </c>
      <c r="D420" s="3">
        <v>68.055999760000006</v>
      </c>
      <c r="E420" s="3">
        <v>94.845455099999995</v>
      </c>
      <c r="F420" s="3">
        <v>2.9001003930000002</v>
      </c>
      <c r="G420" s="3">
        <v>2.1791030770000002</v>
      </c>
      <c r="H420" s="3">
        <v>7.5341425109999999E-2</v>
      </c>
      <c r="I420" s="3">
        <v>85.59067297</v>
      </c>
      <c r="J420" s="3">
        <v>7.6364837000000003</v>
      </c>
      <c r="K420" s="3">
        <v>6.5369886399999997</v>
      </c>
      <c r="L420" s="3">
        <v>0.23585469070000001</v>
      </c>
      <c r="M420" s="3">
        <v>99.189447939999994</v>
      </c>
      <c r="N420" s="3">
        <v>0.67694539840000001</v>
      </c>
      <c r="O420" s="3">
        <v>0.13360666639999999</v>
      </c>
      <c r="P420" s="3">
        <v>0</v>
      </c>
      <c r="Q420" s="2">
        <v>5</v>
      </c>
      <c r="R420" s="2"/>
      <c r="S420" s="2">
        <f t="array" ref="S420">IF(A421=A420,(E421-E420)/(B421-B420),"")</f>
        <v>0.53957077800000097</v>
      </c>
      <c r="T420" s="2">
        <f t="array" ref="T420">IF(A421=A420,(M421-M420)/(B421-B420),"")</f>
        <v>-1.3650061999999252E-2</v>
      </c>
      <c r="U420" s="2">
        <f t="array" ref="U420">IF(A421=A420,(I421-I420)/(B421-B420),"")</f>
        <v>1.6691117920000011</v>
      </c>
      <c r="V420" s="2">
        <f t="shared" si="116"/>
        <v>95</v>
      </c>
      <c r="W420" s="2">
        <f t="shared" ref="W420:W425" si="134">ROUND($M$2:$M$463,0)</f>
        <v>99</v>
      </c>
      <c r="X420" s="2">
        <f t="shared" ref="X420:X425" si="135">ROUND(I420:I881,0)</f>
        <v>86</v>
      </c>
      <c r="Y420" s="2" t="str">
        <f t="shared" si="78"/>
        <v/>
      </c>
      <c r="Z420" s="2" t="str">
        <f t="shared" si="79"/>
        <v/>
      </c>
      <c r="AA420" s="2" t="str">
        <f t="shared" si="80"/>
        <v/>
      </c>
      <c r="AB420" s="2">
        <f t="shared" si="133"/>
        <v>-1.6827618540000004</v>
      </c>
      <c r="AC420" s="2" t="str">
        <f>IF(A420&lt;&gt;A419,LOOKUP(A420:A998,REGIONS!A:A,REGIONS!B:B),"")</f>
        <v>Sub-Saharan Africa</v>
      </c>
      <c r="AD420" s="2"/>
    </row>
    <row r="421" spans="1:30" x14ac:dyDescent="0.2">
      <c r="A421" s="3" t="s">
        <v>243</v>
      </c>
      <c r="B421" s="3">
        <v>2020</v>
      </c>
      <c r="C421" s="3">
        <v>11818.61816</v>
      </c>
      <c r="D421" s="3">
        <v>69.568000789999999</v>
      </c>
      <c r="E421" s="3">
        <v>97.54330899</v>
      </c>
      <c r="F421" s="3">
        <v>1.63135067</v>
      </c>
      <c r="G421" s="3">
        <v>0.82534033780000005</v>
      </c>
      <c r="H421" s="3">
        <v>0</v>
      </c>
      <c r="I421" s="3">
        <v>93.936231930000005</v>
      </c>
      <c r="J421" s="3">
        <v>3.3516873569999999</v>
      </c>
      <c r="K421" s="3">
        <v>2.71208071</v>
      </c>
      <c r="L421" s="3">
        <v>0</v>
      </c>
      <c r="M421" s="3">
        <v>99.121197629999998</v>
      </c>
      <c r="N421" s="3">
        <v>0.87880236840000003</v>
      </c>
      <c r="O421" s="3">
        <v>0</v>
      </c>
      <c r="P421" s="3">
        <v>0</v>
      </c>
      <c r="Q421" s="2" t="str">
        <v/>
      </c>
      <c r="R421" s="2"/>
      <c r="S421" s="2" t="str">
        <f t="array" ref="S421">IF(A422=A421,(E422-E421)/(B422-B421),"")</f>
        <v/>
      </c>
      <c r="T421" s="2" t="str">
        <f t="array" ref="T421">IF(A422=A421,(M422-M421)/(B422-B421),"")</f>
        <v/>
      </c>
      <c r="U421" s="2" t="str">
        <f t="array" ref="U421">IF(A422=A421,(I422-I421)/(B422-B421),"")</f>
        <v/>
      </c>
      <c r="V421" s="2">
        <f t="shared" si="116"/>
        <v>98</v>
      </c>
      <c r="W421" s="2">
        <f t="shared" si="134"/>
        <v>99</v>
      </c>
      <c r="X421" s="2">
        <f t="shared" si="135"/>
        <v>94</v>
      </c>
      <c r="Y421" s="2" t="str">
        <f t="shared" si="78"/>
        <v/>
      </c>
      <c r="Z421" s="2" t="str">
        <f t="shared" si="79"/>
        <v/>
      </c>
      <c r="AA421" s="2" t="str">
        <f t="shared" si="80"/>
        <v/>
      </c>
      <c r="AB421" s="2">
        <f t="shared" si="133"/>
        <v>0</v>
      </c>
      <c r="AC421" s="2" t="str">
        <f>IF(A421&lt;&gt;A420,LOOKUP(A421:A998,REGIONS!A:A,REGIONS!B:B),"")</f>
        <v/>
      </c>
      <c r="AD421" s="2"/>
    </row>
    <row r="422" spans="1:30" x14ac:dyDescent="0.2">
      <c r="A422" s="3" t="s">
        <v>244</v>
      </c>
      <c r="B422" s="3">
        <v>2015</v>
      </c>
      <c r="C422" s="3">
        <v>78529.414059999996</v>
      </c>
      <c r="D422" s="3">
        <v>73.611000059999995</v>
      </c>
      <c r="E422" s="3">
        <v>96.256159120000007</v>
      </c>
      <c r="F422" s="3">
        <v>2.0267476019999999</v>
      </c>
      <c r="G422" s="3">
        <v>1.5188707130000001</v>
      </c>
      <c r="H422" s="3">
        <v>0.1982225671</v>
      </c>
      <c r="I422" s="3">
        <v>94.203882989999997</v>
      </c>
      <c r="J422" s="3">
        <v>2.6336569440000002</v>
      </c>
      <c r="K422" s="3">
        <v>2.7404600640000001</v>
      </c>
      <c r="L422" s="3">
        <v>0.42199999999999999</v>
      </c>
      <c r="M422" s="3">
        <v>96.99188504</v>
      </c>
      <c r="N422" s="3">
        <v>1.8091750579999999</v>
      </c>
      <c r="O422" s="3">
        <v>1.080939898</v>
      </c>
      <c r="P422" s="3">
        <v>0.11799999999999999</v>
      </c>
      <c r="Q422" s="2">
        <v>5</v>
      </c>
      <c r="R422" s="2"/>
      <c r="S422" s="2">
        <f t="array" ref="S422">IF(A423=A422,(E423-E422)/(B423-B422),"")</f>
        <v>0.15162200799999823</v>
      </c>
      <c r="T422" s="2">
        <f t="array" ref="T422">IF(A423=A422,(M423-M422)/(B423-B422),"")</f>
        <v>6.6586558000000198E-2</v>
      </c>
      <c r="U422" s="2">
        <f t="array" ref="U422">IF(A423=A422,(I423-I422)/(B423-B422),"")</f>
        <v>0.36425735600000164</v>
      </c>
      <c r="V422" s="2">
        <f t="shared" si="116"/>
        <v>96</v>
      </c>
      <c r="W422" s="2">
        <f t="shared" si="134"/>
        <v>97</v>
      </c>
      <c r="X422" s="2">
        <f t="shared" si="135"/>
        <v>94</v>
      </c>
      <c r="Y422" s="2" t="str">
        <f t="shared" si="78"/>
        <v/>
      </c>
      <c r="Z422" s="2" t="str">
        <f t="shared" si="79"/>
        <v/>
      </c>
      <c r="AA422" s="2" t="str">
        <f t="shared" si="80"/>
        <v/>
      </c>
      <c r="AB422" s="2">
        <f t="shared" si="133"/>
        <v>-0.29767079800000146</v>
      </c>
      <c r="AC422" s="2" t="str">
        <f>IF(A422&lt;&gt;A421,LOOKUP(A422:A998,REGIONS!A:A,REGIONS!B:B),"")</f>
        <v>Europe &amp; Central Asia</v>
      </c>
      <c r="AD422" s="2"/>
    </row>
    <row r="423" spans="1:30" x14ac:dyDescent="0.2">
      <c r="A423" s="3" t="s">
        <v>244</v>
      </c>
      <c r="B423" s="3">
        <v>2020</v>
      </c>
      <c r="C423" s="3">
        <v>84339.070309999996</v>
      </c>
      <c r="D423" s="3">
        <v>76.105003359999998</v>
      </c>
      <c r="E423" s="3">
        <v>97.014269159999998</v>
      </c>
      <c r="F423" s="3">
        <v>2.0230780749999999</v>
      </c>
      <c r="G423" s="3">
        <v>0.73767495449999998</v>
      </c>
      <c r="H423" s="3">
        <v>0.2249778093</v>
      </c>
      <c r="I423" s="3">
        <v>96.025169770000005</v>
      </c>
      <c r="J423" s="3">
        <v>2.684574639</v>
      </c>
      <c r="K423" s="3">
        <v>0.78825559109999999</v>
      </c>
      <c r="L423" s="3">
        <v>0.502</v>
      </c>
      <c r="M423" s="3">
        <v>97.324817830000001</v>
      </c>
      <c r="N423" s="3">
        <v>1.8153852029999999</v>
      </c>
      <c r="O423" s="3">
        <v>0.72179696339999999</v>
      </c>
      <c r="P423" s="3">
        <v>0.13800000000000001</v>
      </c>
      <c r="Q423" s="2" t="str">
        <v/>
      </c>
      <c r="R423" s="2"/>
      <c r="S423" s="2" t="str">
        <f t="array" ref="S423">IF(A424=A423,(E424-E423)/(B424-B423),"")</f>
        <v/>
      </c>
      <c r="T423" s="2" t="str">
        <f t="array" ref="T423">IF(A424=A423,(M424-M423)/(B424-B423),"")</f>
        <v/>
      </c>
      <c r="U423" s="2" t="str">
        <f t="array" ref="U423">IF(A424=A423,(I424-I423)/(B424-B423),"")</f>
        <v/>
      </c>
      <c r="V423" s="2">
        <f t="shared" si="116"/>
        <v>97</v>
      </c>
      <c r="W423" s="2">
        <f t="shared" si="134"/>
        <v>97</v>
      </c>
      <c r="X423" s="2">
        <f t="shared" si="135"/>
        <v>96</v>
      </c>
      <c r="Y423" s="2" t="str">
        <f t="shared" si="78"/>
        <v/>
      </c>
      <c r="Z423" s="2" t="str">
        <f t="shared" si="79"/>
        <v/>
      </c>
      <c r="AA423" s="2" t="str">
        <f t="shared" si="80"/>
        <v/>
      </c>
      <c r="AB423" s="2">
        <f t="shared" si="133"/>
        <v>0</v>
      </c>
      <c r="AC423" s="2" t="str">
        <f>IF(A423&lt;&gt;A422,LOOKUP(A423:A998,REGIONS!A:A,REGIONS!B:B),"")</f>
        <v/>
      </c>
      <c r="AD423" s="2"/>
    </row>
    <row r="424" spans="1:30" x14ac:dyDescent="0.2">
      <c r="A424" s="3" t="s">
        <v>245</v>
      </c>
      <c r="B424" s="3">
        <v>2015</v>
      </c>
      <c r="C424" s="3">
        <v>5565.283203</v>
      </c>
      <c r="D424" s="3">
        <v>50.317001339999997</v>
      </c>
      <c r="E424" s="3">
        <v>97.658944309999995</v>
      </c>
      <c r="F424" s="3">
        <v>0.94791505470000004</v>
      </c>
      <c r="G424" s="3">
        <v>0.24775003200000001</v>
      </c>
      <c r="H424" s="3">
        <v>1.1453906060000001</v>
      </c>
      <c r="I424" s="3">
        <v>96.219783160000006</v>
      </c>
      <c r="J424" s="3">
        <v>1.0009544290000001</v>
      </c>
      <c r="K424" s="3">
        <v>0.47386486500000002</v>
      </c>
      <c r="L424" s="3">
        <v>2.305397551</v>
      </c>
      <c r="M424" s="3">
        <v>99.079971720000003</v>
      </c>
      <c r="N424" s="3">
        <v>0.89554398800000001</v>
      </c>
      <c r="O424" s="3">
        <v>2.4484294899999998E-2</v>
      </c>
      <c r="P424" s="3">
        <v>0</v>
      </c>
      <c r="Q424" s="2">
        <v>5</v>
      </c>
      <c r="R424" s="2"/>
      <c r="S424" s="2">
        <f t="array" ref="S424">IF(A425=A424,(E425-E424)/(B425-B424),"")</f>
        <v>0.46821113800000091</v>
      </c>
      <c r="T424" s="2">
        <f t="array" ref="T424">IF(A425=A424,(M425-M424)/(B425-B424),"")</f>
        <v>0.18400565599999935</v>
      </c>
      <c r="U424" s="2">
        <f t="array" ref="U424">IF(A425=A424,(I425-I424)/(B425-B424),"")</f>
        <v>0.75604336799999883</v>
      </c>
      <c r="V424" s="2">
        <f t="shared" si="116"/>
        <v>98</v>
      </c>
      <c r="W424" s="2">
        <f t="shared" si="134"/>
        <v>99</v>
      </c>
      <c r="X424" s="2">
        <f t="shared" si="135"/>
        <v>96</v>
      </c>
      <c r="Y424" s="2" t="str">
        <f t="shared" si="78"/>
        <v/>
      </c>
      <c r="Z424" s="2" t="str">
        <f t="shared" si="79"/>
        <v/>
      </c>
      <c r="AA424" s="2" t="str">
        <f t="shared" si="80"/>
        <v/>
      </c>
      <c r="AB424" s="2">
        <f t="shared" si="133"/>
        <v>-0.57203771199999953</v>
      </c>
      <c r="AC424" s="2" t="str">
        <f>IF(A424&lt;&gt;A423,LOOKUP(A424:A998,REGIONS!A:A,REGIONS!B:B),"")</f>
        <v>Europe &amp; Central Asia</v>
      </c>
      <c r="AD424" s="2"/>
    </row>
    <row r="425" spans="1:30" x14ac:dyDescent="0.2">
      <c r="A425" s="3" t="s">
        <v>245</v>
      </c>
      <c r="B425" s="3">
        <v>2020</v>
      </c>
      <c r="C425" s="3">
        <v>6031.1870120000003</v>
      </c>
      <c r="D425" s="3">
        <v>52.516002659999998</v>
      </c>
      <c r="E425" s="3">
        <v>100</v>
      </c>
      <c r="F425" s="3">
        <v>0</v>
      </c>
      <c r="G425" s="3">
        <v>0</v>
      </c>
      <c r="H425" s="3">
        <v>0</v>
      </c>
      <c r="I425" s="3">
        <v>100</v>
      </c>
      <c r="J425" s="3">
        <v>0</v>
      </c>
      <c r="K425" s="3">
        <v>0</v>
      </c>
      <c r="L425" s="3">
        <v>0</v>
      </c>
      <c r="M425" s="3">
        <v>100</v>
      </c>
      <c r="N425" s="3">
        <v>0</v>
      </c>
      <c r="O425" s="3">
        <v>0</v>
      </c>
      <c r="P425" s="3">
        <v>0</v>
      </c>
      <c r="Q425" s="2" t="str">
        <v/>
      </c>
      <c r="R425" s="2"/>
      <c r="S425" s="2" t="str">
        <f t="array" ref="S425">IF(A426=A425,(E426-E425)/(B426-B425),"")</f>
        <v/>
      </c>
      <c r="T425" s="2" t="str">
        <f t="array" ref="T425">IF(A426=A425,(M426-M425)/(B426-B425),"")</f>
        <v/>
      </c>
      <c r="U425" s="2" t="str">
        <f t="array" ref="U425">IF(A426=A425,(I426-I425)/(B426-B425),"")</f>
        <v/>
      </c>
      <c r="V425" s="2">
        <f t="shared" si="116"/>
        <v>100</v>
      </c>
      <c r="W425" s="2">
        <f t="shared" si="134"/>
        <v>100</v>
      </c>
      <c r="X425" s="2">
        <f t="shared" si="135"/>
        <v>100</v>
      </c>
      <c r="Y425" s="2" t="str">
        <f t="shared" si="78"/>
        <v/>
      </c>
      <c r="Z425" s="2" t="str">
        <f t="shared" si="79"/>
        <v/>
      </c>
      <c r="AA425" s="2" t="str">
        <f t="shared" si="80"/>
        <v/>
      </c>
      <c r="AB425" s="2">
        <f t="shared" si="133"/>
        <v>0</v>
      </c>
      <c r="AC425" s="2" t="str">
        <f>IF(A425&lt;&gt;A424,LOOKUP(A425:A998,REGIONS!A:A,REGIONS!B:B),"")</f>
        <v/>
      </c>
      <c r="AD425" s="2"/>
    </row>
    <row r="426" spans="1:30" x14ac:dyDescent="0.2">
      <c r="A426" s="3" t="s">
        <v>246</v>
      </c>
      <c r="B426" s="3">
        <v>2015</v>
      </c>
      <c r="C426" s="3">
        <v>35.97900009</v>
      </c>
      <c r="D426" s="3">
        <v>92.194992069999998</v>
      </c>
      <c r="E426" s="3">
        <v>94.318181820000007</v>
      </c>
      <c r="F426" s="3">
        <v>0</v>
      </c>
      <c r="G426" s="3">
        <v>5.6818181819999998</v>
      </c>
      <c r="H426" s="3">
        <v>0</v>
      </c>
      <c r="I426" s="3" t="s">
        <v>289</v>
      </c>
      <c r="J426" s="3" t="s">
        <v>289</v>
      </c>
      <c r="K426" s="3" t="s">
        <v>289</v>
      </c>
      <c r="L426" s="3" t="s">
        <v>289</v>
      </c>
      <c r="M426" s="3" t="s">
        <v>289</v>
      </c>
      <c r="N426" s="3" t="s">
        <v>289</v>
      </c>
      <c r="O426" s="3" t="s">
        <v>289</v>
      </c>
      <c r="P426" s="3" t="s">
        <v>289</v>
      </c>
      <c r="Q426" s="2">
        <v>3</v>
      </c>
      <c r="R426" s="2"/>
      <c r="S426" s="2">
        <f t="array" ref="S426">IF(A427=A426,(E427-E426)/(B427-B426),"")</f>
        <v>0</v>
      </c>
      <c r="T426" s="2" t="s">
        <v>289</v>
      </c>
      <c r="U426" s="2" t="s">
        <v>289</v>
      </c>
      <c r="V426" s="2">
        <f t="shared" si="116"/>
        <v>94</v>
      </c>
      <c r="W426" s="2" t="s">
        <v>289</v>
      </c>
      <c r="X426" s="2" t="s">
        <v>289</v>
      </c>
      <c r="Y426" s="2" t="str">
        <f t="shared" si="78"/>
        <v/>
      </c>
      <c r="Z426" s="2" t="str">
        <f t="shared" si="79"/>
        <v/>
      </c>
      <c r="AA426" s="2" t="str">
        <f t="shared" si="80"/>
        <v/>
      </c>
      <c r="AB426" s="2" t="s">
        <v>289</v>
      </c>
      <c r="AC426" s="2" t="str">
        <f>IF(A426&lt;&gt;A425,LOOKUP(A426:A998,REGIONS!A:A,REGIONS!B:B),"")</f>
        <v>Latin America &amp; Caribbean</v>
      </c>
      <c r="AD426" s="2"/>
    </row>
    <row r="427" spans="1:30" x14ac:dyDescent="0.2">
      <c r="A427" s="3" t="s">
        <v>246</v>
      </c>
      <c r="B427" s="3">
        <v>2018</v>
      </c>
      <c r="C427" s="3">
        <v>37.666999820000001</v>
      </c>
      <c r="D427" s="3">
        <v>93.097999569999999</v>
      </c>
      <c r="E427" s="3">
        <v>94.318181820000007</v>
      </c>
      <c r="F427" s="3">
        <v>0</v>
      </c>
      <c r="G427" s="3">
        <v>5.6818181819999998</v>
      </c>
      <c r="H427" s="3">
        <v>0</v>
      </c>
      <c r="I427" s="3" t="s">
        <v>289</v>
      </c>
      <c r="J427" s="3" t="s">
        <v>289</v>
      </c>
      <c r="K427" s="3" t="s">
        <v>289</v>
      </c>
      <c r="L427" s="3" t="s">
        <v>289</v>
      </c>
      <c r="M427" s="3" t="s">
        <v>289</v>
      </c>
      <c r="N427" s="3" t="s">
        <v>289</v>
      </c>
      <c r="O427" s="3" t="s">
        <v>289</v>
      </c>
      <c r="P427" s="3" t="s">
        <v>289</v>
      </c>
      <c r="Q427" s="2" t="str">
        <v/>
      </c>
      <c r="R427" s="2"/>
      <c r="S427" s="2" t="str">
        <f t="array" ref="S427">IF(A428=A427,(E428-E427)/(B428-B427),"")</f>
        <v/>
      </c>
      <c r="T427" s="2" t="str">
        <f t="array" ref="T427">IF(A428=A427,(M428-M427)/(B428-B427),"")</f>
        <v/>
      </c>
      <c r="U427" s="2" t="str">
        <f t="array" ref="U427">IF(A428=A427,(I428-I427)/(B428-B427),"")</f>
        <v/>
      </c>
      <c r="V427" s="2">
        <f t="shared" si="116"/>
        <v>94</v>
      </c>
      <c r="W427" s="2" t="s">
        <v>289</v>
      </c>
      <c r="X427" s="2" t="s">
        <v>289</v>
      </c>
      <c r="Y427" s="2" t="str">
        <f t="shared" si="78"/>
        <v/>
      </c>
      <c r="Z427" s="2" t="str">
        <f t="shared" si="79"/>
        <v/>
      </c>
      <c r="AA427" s="2" t="str">
        <f t="shared" si="80"/>
        <v/>
      </c>
      <c r="AB427" s="2">
        <f t="shared" ref="AB427:AB433" si="136">IF((A428=A427),(T427-U427),)</f>
        <v>0</v>
      </c>
      <c r="AC427" s="2" t="str">
        <f>IF(A427&lt;&gt;A426,LOOKUP(A427:A998,REGIONS!A:A,REGIONS!B:B),"")</f>
        <v/>
      </c>
      <c r="AD427" s="2"/>
    </row>
    <row r="428" spans="1:30" x14ac:dyDescent="0.2">
      <c r="A428" s="3" t="s">
        <v>247</v>
      </c>
      <c r="B428" s="3">
        <v>2015</v>
      </c>
      <c r="C428" s="3">
        <v>11.09899998</v>
      </c>
      <c r="D428" s="3">
        <v>59.729999540000001</v>
      </c>
      <c r="E428" s="3">
        <v>100</v>
      </c>
      <c r="F428" s="3">
        <v>0</v>
      </c>
      <c r="G428" s="3">
        <v>0</v>
      </c>
      <c r="H428" s="3">
        <v>0</v>
      </c>
      <c r="I428" s="3">
        <v>100</v>
      </c>
      <c r="J428" s="3">
        <v>0</v>
      </c>
      <c r="K428" s="3">
        <v>0</v>
      </c>
      <c r="L428" s="3">
        <v>0</v>
      </c>
      <c r="M428" s="3">
        <v>100</v>
      </c>
      <c r="N428" s="3">
        <v>0</v>
      </c>
      <c r="O428" s="3">
        <v>0</v>
      </c>
      <c r="P428" s="3">
        <v>0</v>
      </c>
      <c r="Q428" s="2">
        <v>5</v>
      </c>
      <c r="R428" s="2"/>
      <c r="S428" s="2">
        <f t="array" ref="S428">IF(A429=A428,(E429-E428)/(B429-B428),"")</f>
        <v>0</v>
      </c>
      <c r="T428" s="2">
        <f t="array" ref="T428">IF(A429=A428,(M429-M428)/(B429-B428),"")</f>
        <v>0</v>
      </c>
      <c r="U428" s="2">
        <f t="array" ref="U428">IF(A429=A428,(I429-I428)/(B429-B428),"")</f>
        <v>0</v>
      </c>
      <c r="V428" s="2">
        <f t="shared" si="116"/>
        <v>100</v>
      </c>
      <c r="W428" s="2">
        <f t="shared" ref="W428:W433" si="137">ROUND($M$2:$M$463,0)</f>
        <v>100</v>
      </c>
      <c r="X428" s="2">
        <f t="shared" ref="X428:X433" si="138">ROUND(I428:I889,0)</f>
        <v>100</v>
      </c>
      <c r="Y428" s="2" t="str">
        <f t="shared" si="78"/>
        <v>Full access</v>
      </c>
      <c r="Z428" s="2" t="str">
        <f t="shared" si="79"/>
        <v>Full access</v>
      </c>
      <c r="AA428" s="2" t="str">
        <f t="shared" si="80"/>
        <v>Full access</v>
      </c>
      <c r="AB428" s="2">
        <f t="shared" si="136"/>
        <v>0</v>
      </c>
      <c r="AC428" s="2" t="str">
        <f>IF(A428&lt;&gt;A427,LOOKUP(A428:A998,REGIONS!A:A,REGIONS!B:B),"")</f>
        <v>East Asia &amp; Pacific</v>
      </c>
      <c r="AD428" s="2"/>
    </row>
    <row r="429" spans="1:30" x14ac:dyDescent="0.2">
      <c r="A429" s="3" t="s">
        <v>247</v>
      </c>
      <c r="B429" s="3">
        <v>2020</v>
      </c>
      <c r="C429" s="3">
        <v>11.791999819999999</v>
      </c>
      <c r="D429" s="3">
        <v>64.013999940000005</v>
      </c>
      <c r="E429" s="3">
        <v>100</v>
      </c>
      <c r="F429" s="3">
        <v>0</v>
      </c>
      <c r="G429" s="3">
        <v>0</v>
      </c>
      <c r="H429" s="3">
        <v>0</v>
      </c>
      <c r="I429" s="3">
        <v>100</v>
      </c>
      <c r="J429" s="3">
        <v>0</v>
      </c>
      <c r="K429" s="3">
        <v>0</v>
      </c>
      <c r="L429" s="3">
        <v>0</v>
      </c>
      <c r="M429" s="3">
        <v>100</v>
      </c>
      <c r="N429" s="3">
        <v>0</v>
      </c>
      <c r="O429" s="3">
        <v>0</v>
      </c>
      <c r="P429" s="3">
        <v>0</v>
      </c>
      <c r="Q429" s="2" t="str">
        <v/>
      </c>
      <c r="R429" s="2"/>
      <c r="S429" s="2" t="str">
        <f t="array" ref="S429">IF(A430=A429,(E430-E429)/(B430-B429),"")</f>
        <v/>
      </c>
      <c r="T429" s="2" t="str">
        <f t="array" ref="T429">IF(A430=A429,(M430-M429)/(B430-B429),"")</f>
        <v/>
      </c>
      <c r="U429" s="2" t="str">
        <f t="array" ref="U429">IF(A430=A429,(I430-I429)/(B430-B429),"")</f>
        <v/>
      </c>
      <c r="V429" s="2">
        <f t="shared" si="116"/>
        <v>100</v>
      </c>
      <c r="W429" s="2">
        <f t="shared" si="137"/>
        <v>100</v>
      </c>
      <c r="X429" s="2">
        <f t="shared" si="138"/>
        <v>100</v>
      </c>
      <c r="Y429" s="2" t="str">
        <f t="shared" si="78"/>
        <v/>
      </c>
      <c r="Z429" s="2" t="str">
        <f t="shared" si="79"/>
        <v/>
      </c>
      <c r="AA429" s="2" t="str">
        <f t="shared" si="80"/>
        <v/>
      </c>
      <c r="AB429" s="2">
        <f t="shared" si="136"/>
        <v>0</v>
      </c>
      <c r="AC429" s="2" t="str">
        <f>IF(A429&lt;&gt;A428,LOOKUP(A429:A998,REGIONS!A:A,REGIONS!B:B),"")</f>
        <v/>
      </c>
      <c r="AD429" s="2"/>
    </row>
    <row r="430" spans="1:30" x14ac:dyDescent="0.2">
      <c r="A430" s="3" t="s">
        <v>248</v>
      </c>
      <c r="B430" s="3">
        <v>2015</v>
      </c>
      <c r="C430" s="3">
        <v>38225.445310000003</v>
      </c>
      <c r="D430" s="3">
        <v>22.059999470000001</v>
      </c>
      <c r="E430" s="3">
        <v>47.841558360000001</v>
      </c>
      <c r="F430" s="3">
        <v>30.095403770000001</v>
      </c>
      <c r="G430" s="3">
        <v>15.106768450000001</v>
      </c>
      <c r="H430" s="3">
        <v>6.9562694199999999</v>
      </c>
      <c r="I430" s="3">
        <v>39.717003130000002</v>
      </c>
      <c r="J430" s="3">
        <v>34.176563299999998</v>
      </c>
      <c r="K430" s="3">
        <v>17.519117219999998</v>
      </c>
      <c r="L430" s="3">
        <v>8.5873163479999999</v>
      </c>
      <c r="M430" s="3">
        <v>76.546356090000003</v>
      </c>
      <c r="N430" s="3">
        <v>15.67629339</v>
      </c>
      <c r="O430" s="3">
        <v>6.5837192800000004</v>
      </c>
      <c r="P430" s="3">
        <v>1.1936312419999999</v>
      </c>
      <c r="Q430" s="2">
        <v>5</v>
      </c>
      <c r="R430" s="2"/>
      <c r="S430" s="2">
        <f t="array" ref="S430">IF(A431=A430,(E431-E430)/(B431-B430),"")</f>
        <v>1.6026981699999994</v>
      </c>
      <c r="T430" s="2">
        <f t="array" ref="T430">IF(A431=A430,(M431-M430)/(B431-B430),"")</f>
        <v>0.44729914199999998</v>
      </c>
      <c r="U430" s="2">
        <f t="array" ref="U430">IF(A431=A430,(I431-I430)/(B431-B430),"")</f>
        <v>1.7028372899999993</v>
      </c>
      <c r="V430" s="2">
        <f t="shared" si="116"/>
        <v>48</v>
      </c>
      <c r="W430" s="2">
        <f t="shared" si="137"/>
        <v>77</v>
      </c>
      <c r="X430" s="2">
        <f t="shared" si="138"/>
        <v>40</v>
      </c>
      <c r="Y430" s="2" t="str">
        <f t="shared" si="78"/>
        <v/>
      </c>
      <c r="Z430" s="2" t="str">
        <f t="shared" si="79"/>
        <v/>
      </c>
      <c r="AA430" s="2" t="str">
        <f t="shared" si="80"/>
        <v/>
      </c>
      <c r="AB430" s="2">
        <f t="shared" si="136"/>
        <v>-1.2555381479999994</v>
      </c>
      <c r="AC430" s="2" t="str">
        <f>IF(A430&lt;&gt;A429,LOOKUP(A430:A998,REGIONS!A:A,REGIONS!B:B),"")</f>
        <v>Sub-Saharan Africa</v>
      </c>
      <c r="AD430" s="2"/>
    </row>
    <row r="431" spans="1:30" x14ac:dyDescent="0.2">
      <c r="A431" s="3" t="s">
        <v>248</v>
      </c>
      <c r="B431" s="3">
        <v>2020</v>
      </c>
      <c r="C431" s="3">
        <v>45741</v>
      </c>
      <c r="D431" s="3">
        <v>24.95400047</v>
      </c>
      <c r="E431" s="3">
        <v>55.855049209999997</v>
      </c>
      <c r="F431" s="3">
        <v>27.282859999999999</v>
      </c>
      <c r="G431" s="3">
        <v>12.16590654</v>
      </c>
      <c r="H431" s="3">
        <v>4.6961842520000001</v>
      </c>
      <c r="I431" s="3">
        <v>48.231189579999999</v>
      </c>
      <c r="J431" s="3">
        <v>31.784694259999998</v>
      </c>
      <c r="K431" s="3">
        <v>14.076160610000001</v>
      </c>
      <c r="L431" s="3">
        <v>5.9079555460000002</v>
      </c>
      <c r="M431" s="3">
        <v>78.782851800000003</v>
      </c>
      <c r="N431" s="3">
        <v>13.74416783</v>
      </c>
      <c r="O431" s="3">
        <v>6.4210441329999997</v>
      </c>
      <c r="P431" s="3">
        <v>1.0519362379999999</v>
      </c>
      <c r="Q431" s="2" t="str">
        <v/>
      </c>
      <c r="R431" s="2"/>
      <c r="S431" s="2" t="str">
        <f t="array" ref="S431">IF(A432=A431,(E432-E431)/(B432-B431),"")</f>
        <v/>
      </c>
      <c r="T431" s="2" t="str">
        <f t="array" ref="T431">IF(A432=A431,(M432-M431)/(B432-B431),"")</f>
        <v/>
      </c>
      <c r="U431" s="2" t="str">
        <f t="array" ref="U431">IF(A432=A431,(I432-I431)/(B432-B431),"")</f>
        <v/>
      </c>
      <c r="V431" s="2">
        <f t="shared" si="116"/>
        <v>56</v>
      </c>
      <c r="W431" s="2">
        <f t="shared" si="137"/>
        <v>79</v>
      </c>
      <c r="X431" s="2">
        <f t="shared" si="138"/>
        <v>48</v>
      </c>
      <c r="Y431" s="2" t="str">
        <f t="shared" si="78"/>
        <v/>
      </c>
      <c r="Z431" s="2" t="str">
        <f t="shared" si="79"/>
        <v/>
      </c>
      <c r="AA431" s="2" t="str">
        <f t="shared" si="80"/>
        <v/>
      </c>
      <c r="AB431" s="2">
        <f t="shared" si="136"/>
        <v>0</v>
      </c>
      <c r="AC431" s="2" t="str">
        <f>IF(A431&lt;&gt;A430,LOOKUP(A431:A998,REGIONS!A:A,REGIONS!B:B),"")</f>
        <v/>
      </c>
      <c r="AD431" s="2"/>
    </row>
    <row r="432" spans="1:30" x14ac:dyDescent="0.2">
      <c r="A432" s="3" t="s">
        <v>249</v>
      </c>
      <c r="B432" s="3">
        <v>2015</v>
      </c>
      <c r="C432" s="3">
        <v>44921.636720000002</v>
      </c>
      <c r="D432" s="3">
        <v>69.061004639999993</v>
      </c>
      <c r="E432" s="3">
        <v>93.65690669</v>
      </c>
      <c r="F432" s="3">
        <v>5.6308737229999997</v>
      </c>
      <c r="G432" s="3">
        <v>0.4364563488</v>
      </c>
      <c r="H432" s="3">
        <v>0.27576323949999998</v>
      </c>
      <c r="I432" s="3">
        <v>98.843111609999994</v>
      </c>
      <c r="J432" s="3">
        <v>0</v>
      </c>
      <c r="K432" s="3">
        <v>0.944405312</v>
      </c>
      <c r="L432" s="3">
        <v>0.21248308169999999</v>
      </c>
      <c r="M432" s="3">
        <v>91.333508530000003</v>
      </c>
      <c r="N432" s="3">
        <v>8.1534782769999996</v>
      </c>
      <c r="O432" s="3">
        <v>0.20890075559999999</v>
      </c>
      <c r="P432" s="3">
        <v>0.30411244139999999</v>
      </c>
      <c r="Q432" s="2">
        <v>5</v>
      </c>
      <c r="R432" s="2"/>
      <c r="S432" s="2">
        <f t="array" ref="S432">IF(A433=A432,(E433-E432)/(B433-B432),"")</f>
        <v>5.4275051999999845E-2</v>
      </c>
      <c r="T432" s="2">
        <f t="array" ref="T432">IF(A433=A432,(M433-M432)/(B433-B432),"")</f>
        <v>-1.1247683999999935E-2</v>
      </c>
      <c r="U432" s="2">
        <f t="array" ref="U432">IF(A433=A432,(I433-I432)/(B433-B432),"")</f>
        <v>0.2313776780000012</v>
      </c>
      <c r="V432" s="2">
        <f t="shared" si="116"/>
        <v>94</v>
      </c>
      <c r="W432" s="2">
        <f t="shared" si="137"/>
        <v>91</v>
      </c>
      <c r="X432" s="2">
        <f t="shared" si="138"/>
        <v>99</v>
      </c>
      <c r="Y432" s="2" t="str">
        <f t="shared" si="78"/>
        <v/>
      </c>
      <c r="Z432" s="2" t="str">
        <f t="shared" si="79"/>
        <v/>
      </c>
      <c r="AA432" s="2" t="str">
        <f t="shared" si="80"/>
        <v/>
      </c>
      <c r="AB432" s="2">
        <f t="shared" si="136"/>
        <v>-0.24262536200000112</v>
      </c>
      <c r="AC432" s="2" t="str">
        <f>IF(A432&lt;&gt;A431,LOOKUP(A432:A998,REGIONS!A:A,REGIONS!B:B),"")</f>
        <v>Europe &amp; Central Asia</v>
      </c>
      <c r="AD432" s="2"/>
    </row>
    <row r="433" spans="1:30" x14ac:dyDescent="0.2">
      <c r="A433" s="3" t="s">
        <v>249</v>
      </c>
      <c r="B433" s="3">
        <v>2020</v>
      </c>
      <c r="C433" s="3">
        <v>43733.757810000003</v>
      </c>
      <c r="D433" s="3">
        <v>69.608001709999996</v>
      </c>
      <c r="E433" s="3">
        <v>93.928281949999999</v>
      </c>
      <c r="F433" s="3">
        <v>5.671978717</v>
      </c>
      <c r="G433" s="3">
        <v>7.5904501289999995E-2</v>
      </c>
      <c r="H433" s="3">
        <v>0.32383483600000001</v>
      </c>
      <c r="I433" s="3">
        <v>100</v>
      </c>
      <c r="J433" s="3">
        <v>0</v>
      </c>
      <c r="K433" s="3">
        <v>0</v>
      </c>
      <c r="L433" s="3">
        <v>0</v>
      </c>
      <c r="M433" s="3">
        <v>91.277270110000003</v>
      </c>
      <c r="N433" s="3">
        <v>8.1484577900000001</v>
      </c>
      <c r="O433" s="3">
        <v>0.1090456533</v>
      </c>
      <c r="P433" s="3">
        <v>0.46522644460000001</v>
      </c>
      <c r="Q433" s="2" t="str">
        <v/>
      </c>
      <c r="R433" s="2"/>
      <c r="S433" s="2" t="str">
        <f t="array" ref="S433">IF(A434=A433,(E434-E433)/(B434-B433),"")</f>
        <v/>
      </c>
      <c r="T433" s="2" t="str">
        <f t="array" ref="T433">IF(A434=A433,(M434-M433)/(B434-B433),"")</f>
        <v/>
      </c>
      <c r="U433" s="2" t="str">
        <f t="array" ref="U433">IF(A434=A433,(I434-I433)/(B434-B433),"")</f>
        <v/>
      </c>
      <c r="V433" s="2">
        <f t="shared" si="116"/>
        <v>94</v>
      </c>
      <c r="W433" s="2">
        <f t="shared" si="137"/>
        <v>91</v>
      </c>
      <c r="X433" s="2">
        <f t="shared" si="138"/>
        <v>100</v>
      </c>
      <c r="Y433" s="2" t="str">
        <f t="shared" si="78"/>
        <v/>
      </c>
      <c r="Z433" s="2" t="str">
        <f t="shared" si="79"/>
        <v/>
      </c>
      <c r="AA433" s="2" t="str">
        <f t="shared" si="80"/>
        <v/>
      </c>
      <c r="AB433" s="2">
        <f t="shared" si="136"/>
        <v>0</v>
      </c>
      <c r="AC433" s="2" t="str">
        <f>IF(A433&lt;&gt;A432,LOOKUP(A433:A998,REGIONS!A:A,REGIONS!B:B),"")</f>
        <v/>
      </c>
      <c r="AD433" s="2"/>
    </row>
    <row r="434" spans="1:30" x14ac:dyDescent="0.2">
      <c r="A434" s="3" t="s">
        <v>250</v>
      </c>
      <c r="B434" s="3">
        <v>2015</v>
      </c>
      <c r="C434" s="3">
        <v>9262.8964840000008</v>
      </c>
      <c r="D434" s="3">
        <v>85.674003600000006</v>
      </c>
      <c r="E434" s="3">
        <v>99.971332469999993</v>
      </c>
      <c r="F434" s="3">
        <v>0</v>
      </c>
      <c r="G434" s="3">
        <v>2.8667534309999999E-2</v>
      </c>
      <c r="H434" s="3">
        <v>0</v>
      </c>
      <c r="I434" s="3" t="s">
        <v>289</v>
      </c>
      <c r="J434" s="3" t="s">
        <v>289</v>
      </c>
      <c r="K434" s="3" t="s">
        <v>289</v>
      </c>
      <c r="L434" s="3" t="s">
        <v>289</v>
      </c>
      <c r="M434" s="3" t="s">
        <v>289</v>
      </c>
      <c r="N434" s="3" t="s">
        <v>289</v>
      </c>
      <c r="O434" s="3" t="s">
        <v>289</v>
      </c>
      <c r="P434" s="3" t="s">
        <v>289</v>
      </c>
      <c r="Q434" s="2">
        <v>5</v>
      </c>
      <c r="R434" s="2"/>
      <c r="S434" s="2">
        <f t="array" ref="S434">IF(A435=A434,(E435-E434)/(B435-B434),"")</f>
        <v>-1.1472939999976005E-3</v>
      </c>
      <c r="T434" s="2" t="s">
        <v>289</v>
      </c>
      <c r="U434" s="2" t="s">
        <v>289</v>
      </c>
      <c r="V434" s="2">
        <f t="shared" si="116"/>
        <v>100</v>
      </c>
      <c r="W434" s="2" t="s">
        <v>289</v>
      </c>
      <c r="X434" s="2" t="s">
        <v>289</v>
      </c>
      <c r="Y434" s="2" t="str">
        <f t="shared" si="78"/>
        <v>Full access</v>
      </c>
      <c r="Z434" s="2" t="str">
        <f t="shared" si="79"/>
        <v/>
      </c>
      <c r="AA434" s="2" t="str">
        <f t="shared" si="80"/>
        <v/>
      </c>
      <c r="AB434" s="2" t="s">
        <v>289</v>
      </c>
      <c r="AC434" s="2" t="str">
        <f>IF(A434&lt;&gt;A433,LOOKUP(A434:A998,REGIONS!A:A,REGIONS!B:B),"")</f>
        <v>Europe &amp; Central Asia</v>
      </c>
      <c r="AD434" s="2"/>
    </row>
    <row r="435" spans="1:30" x14ac:dyDescent="0.2">
      <c r="A435" s="3" t="s">
        <v>250</v>
      </c>
      <c r="B435" s="3">
        <v>2020</v>
      </c>
      <c r="C435" s="3">
        <v>9890.4003909999992</v>
      </c>
      <c r="D435" s="3">
        <v>87.047996519999998</v>
      </c>
      <c r="E435" s="3">
        <v>99.965596000000005</v>
      </c>
      <c r="F435" s="3">
        <v>0</v>
      </c>
      <c r="G435" s="3">
        <v>3.4403999999999997E-2</v>
      </c>
      <c r="H435" s="3">
        <v>0</v>
      </c>
      <c r="I435" s="3" t="s">
        <v>289</v>
      </c>
      <c r="J435" s="3" t="s">
        <v>289</v>
      </c>
      <c r="K435" s="3" t="s">
        <v>289</v>
      </c>
      <c r="L435" s="3" t="s">
        <v>289</v>
      </c>
      <c r="M435" s="3" t="s">
        <v>289</v>
      </c>
      <c r="N435" s="3" t="s">
        <v>289</v>
      </c>
      <c r="O435" s="3" t="s">
        <v>289</v>
      </c>
      <c r="P435" s="3" t="s">
        <v>289</v>
      </c>
      <c r="Q435" s="2" t="str">
        <v/>
      </c>
      <c r="R435" s="2"/>
      <c r="S435" s="2" t="str">
        <f t="array" ref="S435">IF(A436=A435,(E436-E435)/(B436-B435),"")</f>
        <v/>
      </c>
      <c r="T435" s="2" t="str">
        <f t="array" ref="T435">IF(A436=A435,(M436-M435)/(B436-B435),"")</f>
        <v/>
      </c>
      <c r="U435" s="2" t="str">
        <f t="array" ref="U435">IF(A436=A435,(I436-I435)/(B436-B435),"")</f>
        <v/>
      </c>
      <c r="V435" s="2">
        <f t="shared" si="116"/>
        <v>100</v>
      </c>
      <c r="W435" s="2" t="s">
        <v>289</v>
      </c>
      <c r="X435" s="2" t="s">
        <v>289</v>
      </c>
      <c r="Y435" s="2" t="str">
        <f t="shared" si="78"/>
        <v/>
      </c>
      <c r="Z435" s="2" t="str">
        <f t="shared" si="79"/>
        <v/>
      </c>
      <c r="AA435" s="2" t="str">
        <f t="shared" si="80"/>
        <v/>
      </c>
      <c r="AB435" s="2">
        <f t="shared" ref="AB435:AB441" si="139">IF((A436=A435),(T435-U435),)</f>
        <v>0</v>
      </c>
      <c r="AC435" s="2" t="str">
        <f>IF(A435&lt;&gt;A434,LOOKUP(A435:A998,REGIONS!A:A,REGIONS!B:B),"")</f>
        <v/>
      </c>
      <c r="AD435" s="2"/>
    </row>
    <row r="436" spans="1:30" x14ac:dyDescent="0.2">
      <c r="A436" s="3" t="s">
        <v>251</v>
      </c>
      <c r="B436" s="3">
        <v>2015</v>
      </c>
      <c r="C436" s="3">
        <v>65860.148440000004</v>
      </c>
      <c r="D436" s="3">
        <v>82.625999449999995</v>
      </c>
      <c r="E436" s="3">
        <v>100.0000015</v>
      </c>
      <c r="F436" s="3">
        <v>0</v>
      </c>
      <c r="G436" s="3">
        <v>0</v>
      </c>
      <c r="H436" s="3">
        <v>0</v>
      </c>
      <c r="I436" s="3">
        <v>100</v>
      </c>
      <c r="J436" s="3">
        <v>0</v>
      </c>
      <c r="K436" s="3">
        <v>0</v>
      </c>
      <c r="L436" s="3">
        <v>0</v>
      </c>
      <c r="M436" s="3">
        <v>100</v>
      </c>
      <c r="N436" s="3">
        <v>0</v>
      </c>
      <c r="O436" s="3">
        <v>0</v>
      </c>
      <c r="P436" s="3">
        <v>0</v>
      </c>
      <c r="Q436" s="2">
        <v>5</v>
      </c>
      <c r="R436" s="2"/>
      <c r="S436" s="2">
        <f t="array" ref="S436">IF(A437=A436,(E437-E436)/(B437-B436),"")</f>
        <v>-5.8800000033443214E-7</v>
      </c>
      <c r="T436" s="2">
        <f t="array" ref="T436">IF(A437=A436,(M437-M436)/(B437-B436),"")</f>
        <v>0</v>
      </c>
      <c r="U436" s="2">
        <f t="array" ref="U436">IF(A437=A436,(I437-I436)/(B437-B436),"")</f>
        <v>0</v>
      </c>
      <c r="V436" s="2">
        <f t="shared" si="116"/>
        <v>100</v>
      </c>
      <c r="W436" s="2">
        <f t="shared" ref="W436:W441" si="140">ROUND($M$2:$M$463,0)</f>
        <v>100</v>
      </c>
      <c r="X436" s="2">
        <f t="shared" ref="X436:X441" si="141">ROUND(I436:I897,0)</f>
        <v>100</v>
      </c>
      <c r="Y436" s="2" t="str">
        <f t="shared" si="78"/>
        <v>Full access</v>
      </c>
      <c r="Z436" s="2" t="str">
        <f t="shared" si="79"/>
        <v>Full access</v>
      </c>
      <c r="AA436" s="2" t="str">
        <f t="shared" si="80"/>
        <v>Full access</v>
      </c>
      <c r="AB436" s="2">
        <f t="shared" si="139"/>
        <v>0</v>
      </c>
      <c r="AC436" s="2" t="str">
        <f>IF(A436&lt;&gt;A435,LOOKUP(A436:A998,REGIONS!A:A,REGIONS!B:B),"")</f>
        <v>Europe &amp; Central Asia</v>
      </c>
      <c r="AD436" s="2"/>
    </row>
    <row r="437" spans="1:30" x14ac:dyDescent="0.2">
      <c r="A437" s="3" t="s">
        <v>251</v>
      </c>
      <c r="B437" s="3">
        <v>2020</v>
      </c>
      <c r="C437" s="3">
        <v>67886.007809999996</v>
      </c>
      <c r="D437" s="3">
        <v>83.902999879999996</v>
      </c>
      <c r="E437" s="3">
        <v>99.999998559999995</v>
      </c>
      <c r="F437" s="3">
        <v>0</v>
      </c>
      <c r="G437" s="3">
        <v>1.4385328199999999E-6</v>
      </c>
      <c r="H437" s="3">
        <v>0</v>
      </c>
      <c r="I437" s="3">
        <v>100</v>
      </c>
      <c r="J437" s="3">
        <v>0</v>
      </c>
      <c r="K437" s="3">
        <v>0</v>
      </c>
      <c r="L437" s="3">
        <v>0</v>
      </c>
      <c r="M437" s="3">
        <v>100</v>
      </c>
      <c r="N437" s="3">
        <v>0</v>
      </c>
      <c r="O437" s="3">
        <v>0</v>
      </c>
      <c r="P437" s="3">
        <v>0</v>
      </c>
      <c r="Q437" s="2" t="str">
        <v/>
      </c>
      <c r="R437" s="2"/>
      <c r="S437" s="2" t="str">
        <f t="array" ref="S437">IF(A438=A437,(E438-E437)/(B438-B437),"")</f>
        <v/>
      </c>
      <c r="T437" s="2" t="str">
        <f t="array" ref="T437">IF(A438=A437,(M438-M437)/(B438-B437),"")</f>
        <v/>
      </c>
      <c r="U437" s="2" t="str">
        <f t="array" ref="U437">IF(A438=A437,(I438-I437)/(B438-B437),"")</f>
        <v/>
      </c>
      <c r="V437" s="2">
        <f t="shared" si="116"/>
        <v>100</v>
      </c>
      <c r="W437" s="2">
        <f t="shared" si="140"/>
        <v>100</v>
      </c>
      <c r="X437" s="2">
        <f t="shared" si="141"/>
        <v>100</v>
      </c>
      <c r="Y437" s="2" t="str">
        <f t="shared" si="78"/>
        <v/>
      </c>
      <c r="Z437" s="2" t="str">
        <f t="shared" si="79"/>
        <v/>
      </c>
      <c r="AA437" s="2" t="str">
        <f t="shared" si="80"/>
        <v/>
      </c>
      <c r="AB437" s="2">
        <f t="shared" si="139"/>
        <v>0</v>
      </c>
      <c r="AC437" s="2" t="str">
        <f>IF(A437&lt;&gt;A436,LOOKUP(A437:A998,REGIONS!A:A,REGIONS!B:B),"")</f>
        <v/>
      </c>
      <c r="AD437" s="2"/>
    </row>
    <row r="438" spans="1:30" x14ac:dyDescent="0.2">
      <c r="A438" s="3" t="s">
        <v>252</v>
      </c>
      <c r="B438" s="3">
        <v>2015</v>
      </c>
      <c r="C438" s="3">
        <v>51482.636720000002</v>
      </c>
      <c r="D438" s="3">
        <v>31.617000579999999</v>
      </c>
      <c r="E438" s="3">
        <v>52.963794589999999</v>
      </c>
      <c r="F438" s="3">
        <v>11.30893693</v>
      </c>
      <c r="G438" s="3">
        <v>21.385247880000001</v>
      </c>
      <c r="H438" s="3">
        <v>14.3420206</v>
      </c>
      <c r="I438" s="3">
        <v>38.863424559999999</v>
      </c>
      <c r="J438" s="3">
        <v>13.19289824</v>
      </c>
      <c r="K438" s="3">
        <v>28.1932841</v>
      </c>
      <c r="L438" s="3">
        <v>19.750393110000001</v>
      </c>
      <c r="M438" s="3">
        <v>83.4608554</v>
      </c>
      <c r="N438" s="3">
        <v>7.2342011279999996</v>
      </c>
      <c r="O438" s="3">
        <v>6.6604502999999999</v>
      </c>
      <c r="P438" s="3">
        <v>2.6444931710000001</v>
      </c>
      <c r="Q438" s="2">
        <v>5</v>
      </c>
      <c r="R438" s="2"/>
      <c r="S438" s="2">
        <f t="array" ref="S438">IF(A439=A438,(E439-E438)/(B439-B438),"")</f>
        <v>1.5506005999999999</v>
      </c>
      <c r="T438" s="2">
        <f t="array" ref="T438">IF(A439=A438,(M439-M438)/(B439-B438),"")</f>
        <v>1.0666138999999988</v>
      </c>
      <c r="U438" s="2">
        <f t="array" ref="U438">IF(A439=A438,(I439-I438)/(B439-B438),"")</f>
        <v>1.316708156</v>
      </c>
      <c r="V438" s="2">
        <f t="shared" si="116"/>
        <v>53</v>
      </c>
      <c r="W438" s="2">
        <f t="shared" si="140"/>
        <v>83</v>
      </c>
      <c r="X438" s="2">
        <f t="shared" si="141"/>
        <v>39</v>
      </c>
      <c r="Y438" s="2" t="str">
        <f t="shared" si="78"/>
        <v/>
      </c>
      <c r="Z438" s="2" t="str">
        <f t="shared" si="79"/>
        <v/>
      </c>
      <c r="AA438" s="2" t="str">
        <f t="shared" si="80"/>
        <v/>
      </c>
      <c r="AB438" s="2">
        <f t="shared" si="139"/>
        <v>-0.25009425600000124</v>
      </c>
      <c r="AC438" s="2" t="str">
        <f>IF(A438&lt;&gt;A437,LOOKUP(A438:A998,REGIONS!A:A,REGIONS!B:B),"")</f>
        <v>Sub-Saharan Africa</v>
      </c>
      <c r="AD438" s="2"/>
    </row>
    <row r="439" spans="1:30" x14ac:dyDescent="0.2">
      <c r="A439" s="3" t="s">
        <v>252</v>
      </c>
      <c r="B439" s="3">
        <v>2020</v>
      </c>
      <c r="C439" s="3">
        <v>59734.214840000001</v>
      </c>
      <c r="D439" s="3">
        <v>35.227001190000003</v>
      </c>
      <c r="E439" s="3">
        <v>60.716797589999999</v>
      </c>
      <c r="F439" s="3">
        <v>11.29007067</v>
      </c>
      <c r="G439" s="3">
        <v>14.51775136</v>
      </c>
      <c r="H439" s="3">
        <v>13.475380380000001</v>
      </c>
      <c r="I439" s="3">
        <v>45.446965339999998</v>
      </c>
      <c r="J439" s="3">
        <v>13.98368881</v>
      </c>
      <c r="K439" s="3">
        <v>21.21996133</v>
      </c>
      <c r="L439" s="3">
        <v>19.349384520000001</v>
      </c>
      <c r="M439" s="3">
        <v>88.793924899999993</v>
      </c>
      <c r="N439" s="3">
        <v>6.3372311659999996</v>
      </c>
      <c r="O439" s="3">
        <v>2.1941787860000002</v>
      </c>
      <c r="P439" s="3">
        <v>2.6746651520000002</v>
      </c>
      <c r="Q439" s="2" t="str">
        <v/>
      </c>
      <c r="R439" s="2"/>
      <c r="S439" s="2" t="str">
        <f t="array" ref="S439">IF(A440=A439,(E440-E439)/(B440-B439),"")</f>
        <v/>
      </c>
      <c r="T439" s="2" t="str">
        <f t="array" ref="T439">IF(A440=A439,(M440-M439)/(B440-B439),"")</f>
        <v/>
      </c>
      <c r="U439" s="2" t="str">
        <f t="array" ref="U439">IF(A440=A439,(I440-I439)/(B440-B439),"")</f>
        <v/>
      </c>
      <c r="V439" s="2">
        <f t="shared" si="116"/>
        <v>61</v>
      </c>
      <c r="W439" s="2">
        <f t="shared" si="140"/>
        <v>89</v>
      </c>
      <c r="X439" s="2">
        <f t="shared" si="141"/>
        <v>45</v>
      </c>
      <c r="Y439" s="2" t="str">
        <f t="shared" si="78"/>
        <v/>
      </c>
      <c r="Z439" s="2" t="str">
        <f t="shared" si="79"/>
        <v/>
      </c>
      <c r="AA439" s="2" t="str">
        <f t="shared" si="80"/>
        <v/>
      </c>
      <c r="AB439" s="2">
        <f t="shared" si="139"/>
        <v>0</v>
      </c>
      <c r="AC439" s="2" t="str">
        <f>IF(A439&lt;&gt;A438,LOOKUP(A439:A998,REGIONS!A:A,REGIONS!B:B),"")</f>
        <v/>
      </c>
      <c r="AD439" s="2"/>
    </row>
    <row r="440" spans="1:30" x14ac:dyDescent="0.2">
      <c r="A440" s="3" t="s">
        <v>254</v>
      </c>
      <c r="B440" s="3">
        <v>2015</v>
      </c>
      <c r="C440" s="3">
        <v>320878.3125</v>
      </c>
      <c r="D440" s="3">
        <v>81.671005249999993</v>
      </c>
      <c r="E440" s="3">
        <v>99.447157759999996</v>
      </c>
      <c r="F440" s="3">
        <v>0</v>
      </c>
      <c r="G440" s="3">
        <v>0.55284223720000003</v>
      </c>
      <c r="H440" s="3">
        <v>0</v>
      </c>
      <c r="I440" s="3">
        <v>97.780118509999994</v>
      </c>
      <c r="J440" s="3">
        <v>0</v>
      </c>
      <c r="K440" s="3">
        <v>2.2198814850000002</v>
      </c>
      <c r="L440" s="3">
        <v>0</v>
      </c>
      <c r="M440" s="3">
        <v>99.821279809999993</v>
      </c>
      <c r="N440" s="3">
        <v>0</v>
      </c>
      <c r="O440" s="3">
        <v>0.1787201944</v>
      </c>
      <c r="P440" s="3">
        <v>0</v>
      </c>
      <c r="Q440" s="2">
        <v>5</v>
      </c>
      <c r="R440" s="2"/>
      <c r="S440" s="2">
        <f t="array" ref="S440">IF(A441=A440,(E441-E440)/(B441-B440),"")</f>
        <v>8.7273784000001339E-2</v>
      </c>
      <c r="T440" s="2">
        <f t="array" ref="T440">IF(A441=A440,(M441-M440)/(B441-B440),"")</f>
        <v>2.1372932000002721E-2</v>
      </c>
      <c r="U440" s="2">
        <f t="array" ref="U440">IF(A441=A440,(I441-I440)/(B441-B440),"")</f>
        <v>0.37813376600000198</v>
      </c>
      <c r="V440" s="2">
        <f t="shared" si="116"/>
        <v>99</v>
      </c>
      <c r="W440" s="2">
        <f t="shared" si="140"/>
        <v>100</v>
      </c>
      <c r="X440" s="2">
        <f t="shared" si="141"/>
        <v>98</v>
      </c>
      <c r="Y440" s="2" t="str">
        <f t="shared" si="78"/>
        <v/>
      </c>
      <c r="Z440" s="2" t="str">
        <f t="shared" si="79"/>
        <v>Full access</v>
      </c>
      <c r="AA440" s="2" t="str">
        <f t="shared" si="80"/>
        <v/>
      </c>
      <c r="AB440" s="2">
        <f t="shared" si="139"/>
        <v>-0.35676083399999925</v>
      </c>
      <c r="AC440" s="2" t="str">
        <f>IF(A440&lt;&gt;A439,LOOKUP(A440:A998,REGIONS!A:A,REGIONS!B:B),"")</f>
        <v>North America</v>
      </c>
      <c r="AD440" s="2"/>
    </row>
    <row r="441" spans="1:30" x14ac:dyDescent="0.2">
      <c r="A441" s="3" t="s">
        <v>254</v>
      </c>
      <c r="B441" s="3">
        <v>2020</v>
      </c>
      <c r="C441" s="3">
        <v>331002.65629999997</v>
      </c>
      <c r="D441" s="3">
        <v>82.664001459999994</v>
      </c>
      <c r="E441" s="3">
        <v>99.883526680000003</v>
      </c>
      <c r="F441" s="3">
        <v>0</v>
      </c>
      <c r="G441" s="3">
        <v>0.1164733182</v>
      </c>
      <c r="H441" s="3">
        <v>0</v>
      </c>
      <c r="I441" s="3">
        <v>99.670787340000004</v>
      </c>
      <c r="J441" s="3">
        <v>0</v>
      </c>
      <c r="K441" s="3">
        <v>0.3292126628</v>
      </c>
      <c r="L441" s="3">
        <v>0</v>
      </c>
      <c r="M441" s="3">
        <v>99.928144470000007</v>
      </c>
      <c r="N441" s="3">
        <v>0</v>
      </c>
      <c r="O441" s="3">
        <v>7.1855529599999995E-2</v>
      </c>
      <c r="P441" s="3">
        <v>0</v>
      </c>
      <c r="Q441" s="2" t="str">
        <v/>
      </c>
      <c r="R441" s="2"/>
      <c r="S441" s="2" t="str">
        <f t="array" ref="S441">IF(A442=A441,(E442-E441)/(B442-B441),"")</f>
        <v/>
      </c>
      <c r="T441" s="2" t="str">
        <f t="array" ref="T441">IF(A442=A441,(M442-M441)/(B442-B441),"")</f>
        <v/>
      </c>
      <c r="U441" s="2" t="str">
        <f t="array" ref="U441">IF(A442=A441,(I442-I441)/(B442-B441),"")</f>
        <v/>
      </c>
      <c r="V441" s="2">
        <f t="shared" si="116"/>
        <v>100</v>
      </c>
      <c r="W441" s="2">
        <f t="shared" si="140"/>
        <v>100</v>
      </c>
      <c r="X441" s="2">
        <f t="shared" si="141"/>
        <v>100</v>
      </c>
      <c r="Y441" s="2" t="str">
        <f t="shared" si="78"/>
        <v/>
      </c>
      <c r="Z441" s="2" t="str">
        <f t="shared" si="79"/>
        <v/>
      </c>
      <c r="AA441" s="2" t="str">
        <f t="shared" si="80"/>
        <v/>
      </c>
      <c r="AB441" s="2">
        <f t="shared" si="139"/>
        <v>0</v>
      </c>
      <c r="AC441" s="2" t="str">
        <f>IF(A441&lt;&gt;A440,LOOKUP(A441:A998,REGIONS!A:A,REGIONS!B:B),"")</f>
        <v/>
      </c>
      <c r="AD441" s="2"/>
    </row>
    <row r="442" spans="1:30" x14ac:dyDescent="0.2">
      <c r="A442" s="3" t="s">
        <v>255</v>
      </c>
      <c r="B442" s="3">
        <v>2015</v>
      </c>
      <c r="C442" s="3">
        <v>104.9499969</v>
      </c>
      <c r="D442" s="3">
        <v>95.349998470000003</v>
      </c>
      <c r="E442" s="3">
        <v>98.718272810000002</v>
      </c>
      <c r="F442" s="3">
        <v>0</v>
      </c>
      <c r="G442" s="3">
        <v>1.2817271859999999</v>
      </c>
      <c r="H442" s="3">
        <v>0</v>
      </c>
      <c r="I442" s="3" t="s">
        <v>289</v>
      </c>
      <c r="J442" s="3" t="s">
        <v>289</v>
      </c>
      <c r="K442" s="3" t="s">
        <v>289</v>
      </c>
      <c r="L442" s="3" t="s">
        <v>289</v>
      </c>
      <c r="M442" s="3" t="s">
        <v>289</v>
      </c>
      <c r="N442" s="3" t="s">
        <v>289</v>
      </c>
      <c r="O442" s="3" t="s">
        <v>289</v>
      </c>
      <c r="P442" s="3" t="s">
        <v>289</v>
      </c>
      <c r="Q442" s="2">
        <v>5</v>
      </c>
      <c r="R442" s="2"/>
      <c r="S442" s="2">
        <f t="array" ref="S442">IF(A443=A442,(E443-E442)/(B443-B442),"")</f>
        <v>-1.0860000003276582E-6</v>
      </c>
      <c r="T442" s="2" t="s">
        <v>289</v>
      </c>
      <c r="U442" s="2" t="s">
        <v>291</v>
      </c>
      <c r="V442" s="2">
        <f t="shared" si="116"/>
        <v>99</v>
      </c>
      <c r="W442" s="2" t="s">
        <v>289</v>
      </c>
      <c r="X442" s="2" t="s">
        <v>289</v>
      </c>
      <c r="Y442" s="2" t="str">
        <f t="shared" si="78"/>
        <v/>
      </c>
      <c r="Z442" s="2" t="str">
        <f t="shared" si="79"/>
        <v/>
      </c>
      <c r="AA442" s="2" t="str">
        <f t="shared" si="80"/>
        <v/>
      </c>
      <c r="AB442" s="2" t="s">
        <v>289</v>
      </c>
      <c r="AC442" s="2" t="str">
        <f>IF(A442&lt;&gt;A441,LOOKUP(A442:A998,REGIONS!A:A,REGIONS!B:B),"")</f>
        <v>Latin America &amp; Caribbean</v>
      </c>
      <c r="AD442" s="2"/>
    </row>
    <row r="443" spans="1:30" x14ac:dyDescent="0.2">
      <c r="A443" s="3" t="s">
        <v>255</v>
      </c>
      <c r="B443" s="3">
        <v>2020</v>
      </c>
      <c r="C443" s="3">
        <v>104.4229965</v>
      </c>
      <c r="D443" s="3">
        <v>95.939002990000006</v>
      </c>
      <c r="E443" s="3">
        <v>98.71826738</v>
      </c>
      <c r="F443" s="3">
        <v>0</v>
      </c>
      <c r="G443" s="3">
        <v>1.281732624</v>
      </c>
      <c r="H443" s="3">
        <v>0</v>
      </c>
      <c r="I443" s="3" t="s">
        <v>289</v>
      </c>
      <c r="J443" s="3" t="s">
        <v>289</v>
      </c>
      <c r="K443" s="3" t="s">
        <v>289</v>
      </c>
      <c r="L443" s="3" t="s">
        <v>289</v>
      </c>
      <c r="M443" s="3" t="s">
        <v>289</v>
      </c>
      <c r="N443" s="3" t="s">
        <v>289</v>
      </c>
      <c r="O443" s="3" t="s">
        <v>289</v>
      </c>
      <c r="P443" s="3" t="s">
        <v>289</v>
      </c>
      <c r="Q443" s="2" t="str">
        <v/>
      </c>
      <c r="R443" s="2"/>
      <c r="S443" s="2" t="str">
        <f t="array" ref="S443">IF(A444=A443,(E444-E443)/(B444-B443),"")</f>
        <v/>
      </c>
      <c r="T443" s="2" t="str">
        <f t="array" ref="T443">IF(A444=A443,(M444-M443)/(B444-B443),"")</f>
        <v/>
      </c>
      <c r="U443" s="2" t="str">
        <f t="array" ref="U443">IF(A444=A443,(I444-I443)/(B444-B443),"")</f>
        <v/>
      </c>
      <c r="V443" s="2">
        <f t="shared" si="116"/>
        <v>99</v>
      </c>
      <c r="W443" s="2" t="s">
        <v>289</v>
      </c>
      <c r="X443" s="2" t="s">
        <v>289</v>
      </c>
      <c r="Y443" s="2" t="str">
        <f t="shared" si="78"/>
        <v/>
      </c>
      <c r="Z443" s="2" t="str">
        <f t="shared" si="79"/>
        <v/>
      </c>
      <c r="AA443" s="2" t="str">
        <f t="shared" si="80"/>
        <v/>
      </c>
      <c r="AB443" s="2">
        <f t="shared" ref="AB443:AB449" si="142">IF((A444=A443),(T443-U443),)</f>
        <v>0</v>
      </c>
      <c r="AC443" s="2" t="str">
        <f>IF(A443&lt;&gt;A442,LOOKUP(A443:A998,REGIONS!A:A,REGIONS!B:B),"")</f>
        <v/>
      </c>
      <c r="AD443" s="2"/>
    </row>
    <row r="444" spans="1:30" x14ac:dyDescent="0.2">
      <c r="A444" s="3" t="s">
        <v>256</v>
      </c>
      <c r="B444" s="3">
        <v>2015</v>
      </c>
      <c r="C444" s="3">
        <v>3412.0129390000002</v>
      </c>
      <c r="D444" s="3">
        <v>95.04499817</v>
      </c>
      <c r="E444" s="3">
        <v>99.131397559999996</v>
      </c>
      <c r="F444" s="3">
        <v>0.53810473530000003</v>
      </c>
      <c r="G444" s="3">
        <v>0.30749747300000002</v>
      </c>
      <c r="H444" s="3">
        <v>2.3000230189999998E-2</v>
      </c>
      <c r="I444" s="3">
        <v>91.495843840000006</v>
      </c>
      <c r="J444" s="3">
        <v>4.5115506810000001</v>
      </c>
      <c r="K444" s="3">
        <v>3.5284232109999998</v>
      </c>
      <c r="L444" s="3">
        <v>0.46418227099999998</v>
      </c>
      <c r="M444" s="3">
        <v>99.529461979999994</v>
      </c>
      <c r="N444" s="3">
        <v>0.3309562908</v>
      </c>
      <c r="O444" s="3">
        <v>0.13958172699999999</v>
      </c>
      <c r="P444" s="3">
        <v>0</v>
      </c>
      <c r="Q444" s="2">
        <v>5</v>
      </c>
      <c r="R444" s="2"/>
      <c r="S444" s="2">
        <f t="array" ref="S444">IF(A445=A444,(E445-E444)/(B445-B444),"")</f>
        <v>7.2872000000000978E-2</v>
      </c>
      <c r="T444" s="2">
        <f t="array" ref="T444">IF(A445=A444,(M445-M444)/(B445-B444),"")</f>
        <v>3.2654492000000347E-2</v>
      </c>
      <c r="U444" s="2">
        <f t="array" ref="U444">IF(A445=A444,(I445-I444)/(B445-B444),"")</f>
        <v>0.76099723199999969</v>
      </c>
      <c r="V444" s="2">
        <f t="shared" si="116"/>
        <v>99</v>
      </c>
      <c r="W444" s="2">
        <f t="shared" ref="W444:W449" si="143">ROUND($M$2:$M$463,0)</f>
        <v>100</v>
      </c>
      <c r="X444" s="2">
        <f t="shared" ref="X444:X449" si="144">ROUND(I444:I905,0)</f>
        <v>91</v>
      </c>
      <c r="Y444" s="2" t="str">
        <f t="shared" si="78"/>
        <v/>
      </c>
      <c r="Z444" s="2" t="str">
        <f t="shared" si="79"/>
        <v>Full access</v>
      </c>
      <c r="AA444" s="2" t="str">
        <f t="shared" si="80"/>
        <v/>
      </c>
      <c r="AB444" s="2">
        <f t="shared" si="142"/>
        <v>-0.72834273999999932</v>
      </c>
      <c r="AC444" s="2" t="str">
        <f>IF(A444&lt;&gt;A443,LOOKUP(A444:A998,REGIONS!A:A,REGIONS!B:B),"")</f>
        <v>Latin America &amp; Caribbean</v>
      </c>
      <c r="AD444" s="2"/>
    </row>
    <row r="445" spans="1:30" x14ac:dyDescent="0.2">
      <c r="A445" s="3" t="s">
        <v>256</v>
      </c>
      <c r="B445" s="3">
        <v>2020</v>
      </c>
      <c r="C445" s="3">
        <v>3473.7270509999998</v>
      </c>
      <c r="D445" s="3">
        <v>95.51499939</v>
      </c>
      <c r="E445" s="3">
        <v>99.495757560000001</v>
      </c>
      <c r="F445" s="3">
        <v>0.50424244119999995</v>
      </c>
      <c r="G445" s="3">
        <v>0</v>
      </c>
      <c r="H445" s="3">
        <v>0</v>
      </c>
      <c r="I445" s="3">
        <v>95.300830000000005</v>
      </c>
      <c r="J445" s="3">
        <v>4.6991699999999996</v>
      </c>
      <c r="K445" s="3">
        <v>0</v>
      </c>
      <c r="L445" s="3">
        <v>0</v>
      </c>
      <c r="M445" s="3">
        <v>99.692734439999995</v>
      </c>
      <c r="N445" s="3">
        <v>0.30726556170000002</v>
      </c>
      <c r="O445" s="3">
        <v>0</v>
      </c>
      <c r="P445" s="3">
        <v>0</v>
      </c>
      <c r="Q445" s="2" t="str">
        <v/>
      </c>
      <c r="R445" s="2"/>
      <c r="S445" s="2" t="str">
        <f t="array" ref="S445">IF(A446=A445,(E446-E445)/(B446-B445),"")</f>
        <v/>
      </c>
      <c r="T445" s="2" t="str">
        <f t="array" ref="T445">IF(A446=A445,(M446-M445)/(B446-B445),"")</f>
        <v/>
      </c>
      <c r="U445" s="2" t="str">
        <f t="array" ref="U445">IF(A446=A445,(I446-I445)/(B446-B445),"")</f>
        <v/>
      </c>
      <c r="V445" s="2">
        <f t="shared" si="116"/>
        <v>99</v>
      </c>
      <c r="W445" s="2">
        <f t="shared" si="143"/>
        <v>100</v>
      </c>
      <c r="X445" s="2">
        <f t="shared" si="144"/>
        <v>95</v>
      </c>
      <c r="Y445" s="2" t="str">
        <f t="shared" si="78"/>
        <v/>
      </c>
      <c r="Z445" s="2" t="str">
        <f t="shared" si="79"/>
        <v/>
      </c>
      <c r="AA445" s="2" t="str">
        <f t="shared" si="80"/>
        <v/>
      </c>
      <c r="AB445" s="2">
        <f t="shared" si="142"/>
        <v>0</v>
      </c>
      <c r="AC445" s="2" t="str">
        <f>IF(A445&lt;&gt;A444,LOOKUP(A445:A998,REGIONS!A:A,REGIONS!B:B),"")</f>
        <v/>
      </c>
      <c r="AD445" s="2"/>
    </row>
    <row r="446" spans="1:30" x14ac:dyDescent="0.2">
      <c r="A446" s="3" t="s">
        <v>257</v>
      </c>
      <c r="B446" s="3">
        <v>2015</v>
      </c>
      <c r="C446" s="3">
        <v>30929.556639999999</v>
      </c>
      <c r="D446" s="3">
        <v>50.75</v>
      </c>
      <c r="E446" s="3">
        <v>97.528578260000003</v>
      </c>
      <c r="F446" s="3">
        <v>0</v>
      </c>
      <c r="G446" s="3">
        <v>0</v>
      </c>
      <c r="H446" s="3">
        <v>2.4714217359999999</v>
      </c>
      <c r="I446" s="3">
        <v>95.642391549999999</v>
      </c>
      <c r="J446" s="3">
        <v>0</v>
      </c>
      <c r="K446" s="3">
        <v>0</v>
      </c>
      <c r="L446" s="3">
        <v>4.3576084509999999</v>
      </c>
      <c r="M446" s="3">
        <v>99.359015619999994</v>
      </c>
      <c r="N446" s="3">
        <v>0</v>
      </c>
      <c r="O446" s="3">
        <v>0</v>
      </c>
      <c r="P446" s="3">
        <v>0.64098438430000004</v>
      </c>
      <c r="Q446" s="2">
        <v>5</v>
      </c>
      <c r="R446" s="2"/>
      <c r="S446" s="2">
        <f t="array" ref="S446">IF(A447=A446,(E447-E446)/(B447-B446),"")</f>
        <v>6.0041318000000385E-2</v>
      </c>
      <c r="T446" s="2">
        <f t="array" ref="T446">IF(A447=A446,(M447-M446)/(B447-B446),"")</f>
        <v>3.9397988000001757E-2</v>
      </c>
      <c r="U446" s="2">
        <f t="array" ref="U446">IF(A447=A446,(I447-I446)/(B447-B446),"")</f>
        <v>8.6038161999999835E-2</v>
      </c>
      <c r="V446" s="2">
        <f t="shared" si="116"/>
        <v>98</v>
      </c>
      <c r="W446" s="2">
        <f t="shared" si="143"/>
        <v>99</v>
      </c>
      <c r="X446" s="2">
        <f t="shared" si="144"/>
        <v>96</v>
      </c>
      <c r="Y446" s="2" t="str">
        <f t="shared" si="78"/>
        <v/>
      </c>
      <c r="Z446" s="2" t="str">
        <f t="shared" si="79"/>
        <v/>
      </c>
      <c r="AA446" s="2" t="str">
        <f t="shared" si="80"/>
        <v/>
      </c>
      <c r="AB446" s="2">
        <f t="shared" si="142"/>
        <v>-4.6640173999998077E-2</v>
      </c>
      <c r="AC446" s="2" t="str">
        <f>IF(A446&lt;&gt;A445,LOOKUP(A446:A998,REGIONS!A:A,REGIONS!B:B),"")</f>
        <v>Europe &amp; Central Asia</v>
      </c>
      <c r="AD446" s="2"/>
    </row>
    <row r="447" spans="1:30" x14ac:dyDescent="0.2">
      <c r="A447" s="3" t="s">
        <v>257</v>
      </c>
      <c r="B447" s="3">
        <v>2020</v>
      </c>
      <c r="C447" s="3">
        <v>33469.199220000002</v>
      </c>
      <c r="D447" s="3">
        <v>50.415996550000003</v>
      </c>
      <c r="E447" s="3">
        <v>97.828784850000005</v>
      </c>
      <c r="F447" s="3">
        <v>0</v>
      </c>
      <c r="G447" s="3">
        <v>0.22384422000000001</v>
      </c>
      <c r="H447" s="3">
        <v>1.947370925</v>
      </c>
      <c r="I447" s="3">
        <v>96.072582359999998</v>
      </c>
      <c r="J447" s="3">
        <v>0</v>
      </c>
      <c r="K447" s="3">
        <v>0</v>
      </c>
      <c r="L447" s="3">
        <v>3.927417637</v>
      </c>
      <c r="M447" s="3">
        <v>99.556005560000003</v>
      </c>
      <c r="N447" s="3">
        <v>0</v>
      </c>
      <c r="O447" s="3">
        <v>0.44399444339999999</v>
      </c>
      <c r="P447" s="3">
        <v>0</v>
      </c>
      <c r="Q447" s="2" t="str">
        <v/>
      </c>
      <c r="R447" s="2"/>
      <c r="S447" s="2" t="str">
        <f t="array" ref="S447">IF(A448=A447,(E448-E447)/(B448-B447),"")</f>
        <v/>
      </c>
      <c r="T447" s="2" t="str">
        <f t="array" ref="T447">IF(A448=A447,(M448-M447)/(B448-B447),"")</f>
        <v/>
      </c>
      <c r="U447" s="2" t="str">
        <f t="array" ref="U447">IF(A448=A447,(I448-I447)/(B448-B447),"")</f>
        <v/>
      </c>
      <c r="V447" s="2">
        <f t="shared" si="116"/>
        <v>98</v>
      </c>
      <c r="W447" s="2">
        <f t="shared" si="143"/>
        <v>100</v>
      </c>
      <c r="X447" s="2">
        <f t="shared" si="144"/>
        <v>96</v>
      </c>
      <c r="Y447" s="2" t="str">
        <f t="shared" si="78"/>
        <v/>
      </c>
      <c r="Z447" s="2" t="str">
        <f t="shared" si="79"/>
        <v/>
      </c>
      <c r="AA447" s="2" t="str">
        <f t="shared" si="80"/>
        <v/>
      </c>
      <c r="AB447" s="2">
        <f t="shared" si="142"/>
        <v>0</v>
      </c>
      <c r="AC447" s="2" t="str">
        <f>IF(A447&lt;&gt;A446,LOOKUP(A447:A998,REGIONS!A:A,REGIONS!B:B),"")</f>
        <v/>
      </c>
      <c r="AD447" s="2"/>
    </row>
    <row r="448" spans="1:30" x14ac:dyDescent="0.2">
      <c r="A448" s="3" t="s">
        <v>258</v>
      </c>
      <c r="B448" s="3">
        <v>2015</v>
      </c>
      <c r="C448" s="3">
        <v>271.1279907</v>
      </c>
      <c r="D448" s="3">
        <v>24.961002350000001</v>
      </c>
      <c r="E448" s="3">
        <v>89.988176490000001</v>
      </c>
      <c r="F448" s="3">
        <v>1.05094321</v>
      </c>
      <c r="G448" s="3">
        <v>1.545004807</v>
      </c>
      <c r="H448" s="3">
        <v>7.4158754880000002</v>
      </c>
      <c r="I448" s="3">
        <v>86.978050659999994</v>
      </c>
      <c r="J448" s="3">
        <v>1.234982464</v>
      </c>
      <c r="K448" s="3">
        <v>1.9042720630000001</v>
      </c>
      <c r="L448" s="3">
        <v>9.8826948130000005</v>
      </c>
      <c r="M448" s="3">
        <v>99.037355989999995</v>
      </c>
      <c r="N448" s="3">
        <v>0.49767515569999998</v>
      </c>
      <c r="O448" s="3">
        <v>0.46496885310000002</v>
      </c>
      <c r="P448" s="3">
        <v>0</v>
      </c>
      <c r="Q448" s="2">
        <v>5</v>
      </c>
      <c r="R448" s="2"/>
      <c r="S448" s="2">
        <f t="array" ref="S448">IF(A449=A448,(E449-E448)/(B449-B448),"")</f>
        <v>0.24860285199999907</v>
      </c>
      <c r="T448" s="2">
        <f t="array" ref="T448">IF(A449=A448,(M449-M448)/(B449-B448),"")</f>
        <v>9.2528802000001062E-2</v>
      </c>
      <c r="U448" s="2">
        <f t="array" ref="U448">IF(A449=A448,(I449-I448)/(B449-B448),"")</f>
        <v>0.28383011399999986</v>
      </c>
      <c r="V448" s="2">
        <f t="shared" si="116"/>
        <v>90</v>
      </c>
      <c r="W448" s="2">
        <f t="shared" si="143"/>
        <v>99</v>
      </c>
      <c r="X448" s="2">
        <f t="shared" si="144"/>
        <v>87</v>
      </c>
      <c r="Y448" s="2" t="str">
        <f t="shared" si="78"/>
        <v/>
      </c>
      <c r="Z448" s="2" t="str">
        <f t="shared" si="79"/>
        <v/>
      </c>
      <c r="AA448" s="2" t="str">
        <f t="shared" si="80"/>
        <v/>
      </c>
      <c r="AB448" s="2">
        <f t="shared" si="142"/>
        <v>-0.19130131199999878</v>
      </c>
      <c r="AC448" s="2" t="str">
        <f>IF(A448&lt;&gt;A447,LOOKUP(A448:A998,REGIONS!A:A,REGIONS!B:B),"")</f>
        <v>East Asia &amp; Pacific</v>
      </c>
      <c r="AD448" s="2"/>
    </row>
    <row r="449" spans="1:30" x14ac:dyDescent="0.2">
      <c r="A449" s="3" t="s">
        <v>258</v>
      </c>
      <c r="B449" s="3">
        <v>2020</v>
      </c>
      <c r="C449" s="3">
        <v>307.14999390000003</v>
      </c>
      <c r="D449" s="3">
        <v>25.525001530000001</v>
      </c>
      <c r="E449" s="3">
        <v>91.231190749999996</v>
      </c>
      <c r="F449" s="3">
        <v>1.0623850500000001</v>
      </c>
      <c r="G449" s="3">
        <v>0</v>
      </c>
      <c r="H449" s="3">
        <v>7.706424202</v>
      </c>
      <c r="I449" s="3">
        <v>88.397201229999993</v>
      </c>
      <c r="J449" s="3">
        <v>1.255132675</v>
      </c>
      <c r="K449" s="3">
        <v>0</v>
      </c>
      <c r="L449" s="3">
        <v>10.3476661</v>
      </c>
      <c r="M449" s="3">
        <v>99.5</v>
      </c>
      <c r="N449" s="3">
        <v>0.5</v>
      </c>
      <c r="O449" s="3">
        <v>0</v>
      </c>
      <c r="P449" s="3">
        <v>0</v>
      </c>
      <c r="Q449" s="2" t="str">
        <v/>
      </c>
      <c r="R449" s="2"/>
      <c r="S449" s="2" t="str">
        <f t="array" ref="S449">IF(A450=A449,(E450-E449)/(B450-B449),"")</f>
        <v/>
      </c>
      <c r="T449" s="2" t="str">
        <f t="array" ref="T449">IF(A450=A449,(M450-M449)/(B450-B449),"")</f>
        <v/>
      </c>
      <c r="U449" s="2" t="str">
        <f t="array" ref="U449">IF(A450=A449,(I450-I449)/(B450-B449),"")</f>
        <v/>
      </c>
      <c r="V449" s="2">
        <f t="shared" si="116"/>
        <v>91</v>
      </c>
      <c r="W449" s="2">
        <f t="shared" si="143"/>
        <v>100</v>
      </c>
      <c r="X449" s="2">
        <f t="shared" si="144"/>
        <v>88</v>
      </c>
      <c r="Y449" s="2" t="str">
        <f t="shared" si="78"/>
        <v/>
      </c>
      <c r="Z449" s="2" t="str">
        <f t="shared" si="79"/>
        <v/>
      </c>
      <c r="AA449" s="2" t="str">
        <f t="shared" si="80"/>
        <v/>
      </c>
      <c r="AB449" s="2">
        <f t="shared" si="142"/>
        <v>0</v>
      </c>
      <c r="AC449" s="2" t="str">
        <f>IF(A449&lt;&gt;A448,LOOKUP(A449:A998,REGIONS!A:A,REGIONS!B:B),"")</f>
        <v/>
      </c>
      <c r="AD449" s="2"/>
    </row>
    <row r="450" spans="1:30" x14ac:dyDescent="0.2">
      <c r="A450" s="3" t="s">
        <v>259</v>
      </c>
      <c r="B450" s="3">
        <v>2015</v>
      </c>
      <c r="C450" s="3">
        <v>30081.82617</v>
      </c>
      <c r="D450" s="3">
        <v>88.153999330000005</v>
      </c>
      <c r="E450" s="3">
        <v>94.571275009999994</v>
      </c>
      <c r="F450" s="3">
        <v>0.47523253770000001</v>
      </c>
      <c r="G450" s="3">
        <v>3.5752642610000001</v>
      </c>
      <c r="H450" s="3">
        <v>1.3782281919999999</v>
      </c>
      <c r="I450" s="3" t="s">
        <v>289</v>
      </c>
      <c r="J450" s="3" t="s">
        <v>289</v>
      </c>
      <c r="K450" s="3" t="s">
        <v>289</v>
      </c>
      <c r="L450" s="3" t="s">
        <v>289</v>
      </c>
      <c r="M450" s="3" t="s">
        <v>289</v>
      </c>
      <c r="N450" s="3" t="s">
        <v>289</v>
      </c>
      <c r="O450" s="3" t="s">
        <v>289</v>
      </c>
      <c r="P450" s="3" t="s">
        <v>289</v>
      </c>
      <c r="Q450" s="2">
        <v>5</v>
      </c>
      <c r="R450" s="2"/>
      <c r="S450" s="2">
        <f t="array" ref="S450">IF(A451=A450,(E451-E450)/(B451-B450),"")</f>
        <v>-0.17709485999999969</v>
      </c>
      <c r="T450" s="2" t="s">
        <v>289</v>
      </c>
      <c r="U450" s="2" t="s">
        <v>289</v>
      </c>
      <c r="V450" s="2">
        <f t="shared" si="116"/>
        <v>95</v>
      </c>
      <c r="W450" s="2" t="s">
        <v>289</v>
      </c>
      <c r="X450" s="2" t="s">
        <v>289</v>
      </c>
      <c r="Y450" s="2" t="str">
        <f t="shared" si="78"/>
        <v/>
      </c>
      <c r="Z450" s="2" t="str">
        <f t="shared" si="79"/>
        <v/>
      </c>
      <c r="AA450" s="2" t="str">
        <f t="shared" si="80"/>
        <v/>
      </c>
      <c r="AB450" s="2" t="s">
        <v>289</v>
      </c>
      <c r="AC450" s="2" t="str">
        <f>IF(A450&lt;&gt;A449,LOOKUP(A450:A998,REGIONS!A:A,REGIONS!B:B),"")</f>
        <v>Latin America &amp; Caribbean</v>
      </c>
      <c r="AD450" s="2"/>
    </row>
    <row r="451" spans="1:30" x14ac:dyDescent="0.2">
      <c r="A451" s="3" t="s">
        <v>259</v>
      </c>
      <c r="B451" s="3">
        <v>2020</v>
      </c>
      <c r="C451" s="3">
        <v>28435.943360000001</v>
      </c>
      <c r="D451" s="3">
        <v>88.278999330000005</v>
      </c>
      <c r="E451" s="3">
        <v>93.685800709999995</v>
      </c>
      <c r="F451" s="3">
        <v>0.4707829181</v>
      </c>
      <c r="G451" s="3">
        <v>5.8434163730000002</v>
      </c>
      <c r="H451" s="3" t="s">
        <v>289</v>
      </c>
      <c r="I451" s="3" t="s">
        <v>289</v>
      </c>
      <c r="J451" s="3" t="s">
        <v>289</v>
      </c>
      <c r="K451" s="3" t="s">
        <v>289</v>
      </c>
      <c r="L451" s="3" t="s">
        <v>289</v>
      </c>
      <c r="M451" s="3" t="s">
        <v>289</v>
      </c>
      <c r="N451" s="3" t="s">
        <v>289</v>
      </c>
      <c r="O451" s="3" t="s">
        <v>289</v>
      </c>
      <c r="P451" s="3" t="s">
        <v>289</v>
      </c>
      <c r="Q451" s="2" t="str">
        <v/>
      </c>
      <c r="R451" s="2"/>
      <c r="S451" s="2" t="str">
        <f t="array" ref="S451">IF(A452=A451,(E452-E451)/(B452-B451),"")</f>
        <v/>
      </c>
      <c r="T451" s="2" t="str">
        <f t="array" ref="T451">IF(A452=A451,(M452-M451)/(B452-B451),"")</f>
        <v/>
      </c>
      <c r="U451" s="2" t="str">
        <f t="array" ref="U451">IF(A452=A451,(I452-I451)/(B452-B451),"")</f>
        <v/>
      </c>
      <c r="V451" s="2">
        <f t="shared" si="116"/>
        <v>94</v>
      </c>
      <c r="W451" s="2" t="s">
        <v>289</v>
      </c>
      <c r="X451" s="2" t="s">
        <v>289</v>
      </c>
      <c r="Y451" s="2" t="str">
        <f t="shared" si="78"/>
        <v/>
      </c>
      <c r="Z451" s="2" t="str">
        <f t="shared" si="79"/>
        <v/>
      </c>
      <c r="AA451" s="2" t="str">
        <f t="shared" si="80"/>
        <v/>
      </c>
      <c r="AB451" s="2">
        <f t="shared" ref="AB451:AB453" si="145">IF((A452=A451),(T451-U451),)</f>
        <v>0</v>
      </c>
      <c r="AC451" s="2" t="str">
        <f>IF(A451&lt;&gt;A450,LOOKUP(A451:A998,REGIONS!A:A,REGIONS!B:B),"")</f>
        <v/>
      </c>
      <c r="AD451" s="2"/>
    </row>
    <row r="452" spans="1:30" x14ac:dyDescent="0.2">
      <c r="A452" s="3" t="s">
        <v>260</v>
      </c>
      <c r="B452" s="3">
        <v>2015</v>
      </c>
      <c r="C452" s="3">
        <v>92677.078129999994</v>
      </c>
      <c r="D452" s="3">
        <v>33.80900192</v>
      </c>
      <c r="E452" s="3">
        <v>93.328060579999999</v>
      </c>
      <c r="F452" s="3">
        <v>5.2071837849999997E-2</v>
      </c>
      <c r="G452" s="3">
        <v>6.1636180359999999</v>
      </c>
      <c r="H452" s="3">
        <v>0.45624954629999998</v>
      </c>
      <c r="I452" s="3">
        <v>90.833067990000004</v>
      </c>
      <c r="J452" s="3">
        <v>0</v>
      </c>
      <c r="K452" s="3">
        <v>8.4776395650000005</v>
      </c>
      <c r="L452" s="3">
        <v>0.68929244290000002</v>
      </c>
      <c r="M452" s="3">
        <v>98.212743520000004</v>
      </c>
      <c r="N452" s="3">
        <v>0.15401768120000001</v>
      </c>
      <c r="O452" s="3">
        <v>1.6332387960000001</v>
      </c>
      <c r="P452" s="3">
        <v>0</v>
      </c>
      <c r="Q452" s="2">
        <v>5</v>
      </c>
      <c r="R452" s="2"/>
      <c r="S452" s="2">
        <f t="array" ref="S452">IF(A453=A452,(E453-E452)/(B453-B452),"")</f>
        <v>0.71125925800000123</v>
      </c>
      <c r="T452" s="2">
        <f t="array" ref="T452">IF(A453=A452,(M453-M452)/(B453-B452),"")</f>
        <v>0.1940592979999991</v>
      </c>
      <c r="U452" s="2">
        <f t="array" ref="U452">IF(A453=A452,(I453-I452)/(B453-B452),"")</f>
        <v>0.93629408999999841</v>
      </c>
      <c r="V452" s="2">
        <f t="shared" si="116"/>
        <v>93</v>
      </c>
      <c r="W452" s="2">
        <f t="shared" ref="W452:W453" si="146">ROUND($M$2:$M$463,0)</f>
        <v>98</v>
      </c>
      <c r="X452" s="2">
        <f t="shared" ref="X452:X463" si="147">ROUND(I452:I913,0)</f>
        <v>91</v>
      </c>
      <c r="Y452" s="2" t="str">
        <f t="shared" si="78"/>
        <v/>
      </c>
      <c r="Z452" s="2" t="str">
        <f t="shared" si="79"/>
        <v/>
      </c>
      <c r="AA452" s="2" t="str">
        <f t="shared" si="80"/>
        <v/>
      </c>
      <c r="AB452" s="2">
        <f t="shared" si="145"/>
        <v>-0.74223479199999931</v>
      </c>
      <c r="AC452" s="2" t="str">
        <f>IF(A452&lt;&gt;A451,LOOKUP(A452:A998,REGIONS!A:A,REGIONS!B:B),"")</f>
        <v>East Asia &amp; Pacific</v>
      </c>
      <c r="AD452" s="2"/>
    </row>
    <row r="453" spans="1:30" x14ac:dyDescent="0.2">
      <c r="A453" s="3" t="s">
        <v>260</v>
      </c>
      <c r="B453" s="3">
        <v>2020</v>
      </c>
      <c r="C453" s="3">
        <v>97338.585940000004</v>
      </c>
      <c r="D453" s="3">
        <v>37.340000150000002</v>
      </c>
      <c r="E453" s="3">
        <v>96.884356870000005</v>
      </c>
      <c r="F453" s="3">
        <v>0</v>
      </c>
      <c r="G453" s="3">
        <v>3.1156431260000002</v>
      </c>
      <c r="H453" s="3">
        <v>0</v>
      </c>
      <c r="I453" s="3">
        <v>95.514538439999995</v>
      </c>
      <c r="J453" s="3">
        <v>0</v>
      </c>
      <c r="K453" s="3">
        <v>4.4854615600000001</v>
      </c>
      <c r="L453" s="3">
        <v>0</v>
      </c>
      <c r="M453" s="3">
        <v>99.183040009999999</v>
      </c>
      <c r="N453" s="3">
        <v>0</v>
      </c>
      <c r="O453" s="3">
        <v>0.81695998700000005</v>
      </c>
      <c r="P453" s="3">
        <v>0</v>
      </c>
      <c r="Q453" s="2" t="str">
        <v/>
      </c>
      <c r="R453" s="2"/>
      <c r="S453" s="2" t="str">
        <f t="array" ref="S453">IF(A454=A453,(E454-E453)/(B454-B453),"")</f>
        <v/>
      </c>
      <c r="T453" s="2" t="str">
        <f t="array" ref="T453">IF(A454=A453,(M454-M453)/(B454-B453),"")</f>
        <v/>
      </c>
      <c r="U453" s="2" t="str">
        <f t="array" ref="U453">IF(A454=A453,(I454-I453)/(B454-B453),"")</f>
        <v/>
      </c>
      <c r="V453" s="2">
        <f t="shared" si="116"/>
        <v>97</v>
      </c>
      <c r="W453" s="2">
        <f t="shared" si="146"/>
        <v>99</v>
      </c>
      <c r="X453" s="2">
        <f t="shared" si="147"/>
        <v>96</v>
      </c>
      <c r="Y453" s="2" t="str">
        <f t="shared" si="78"/>
        <v/>
      </c>
      <c r="Z453" s="2" t="str">
        <f t="shared" si="79"/>
        <v/>
      </c>
      <c r="AA453" s="2" t="str">
        <f t="shared" si="80"/>
        <v/>
      </c>
      <c r="AB453" s="2">
        <f t="shared" si="145"/>
        <v>0</v>
      </c>
      <c r="AC453" s="2" t="str">
        <f>IF(A453&lt;&gt;A452,LOOKUP(A453:A998,REGIONS!A:A,REGIONS!B:B),"")</f>
        <v/>
      </c>
      <c r="AD453" s="2"/>
    </row>
    <row r="454" spans="1:30" x14ac:dyDescent="0.2">
      <c r="A454" s="3" t="s">
        <v>261</v>
      </c>
      <c r="B454" s="3">
        <v>2015</v>
      </c>
      <c r="C454" s="3">
        <v>12.26200008</v>
      </c>
      <c r="D454" s="3">
        <v>0</v>
      </c>
      <c r="E454" s="3">
        <v>99.321381529999996</v>
      </c>
      <c r="F454" s="3">
        <v>0</v>
      </c>
      <c r="G454" s="3">
        <v>0.67861847409999998</v>
      </c>
      <c r="H454" s="3">
        <v>0</v>
      </c>
      <c r="I454" s="3">
        <v>99.321381529999996</v>
      </c>
      <c r="J454" s="3">
        <v>0</v>
      </c>
      <c r="K454" s="3">
        <v>0.67861847409999998</v>
      </c>
      <c r="L454" s="3">
        <v>0</v>
      </c>
      <c r="M454" s="3" t="s">
        <v>289</v>
      </c>
      <c r="N454" s="3" t="s">
        <v>289</v>
      </c>
      <c r="O454" s="3" t="s">
        <v>289</v>
      </c>
      <c r="P454" s="3" t="s">
        <v>289</v>
      </c>
      <c r="Q454" s="2">
        <v>5</v>
      </c>
      <c r="R454" s="2"/>
      <c r="S454" s="2">
        <f t="array" ref="S454">IF(A455=A454,(E455-E454)/(B455-B454),"")</f>
        <v>-3.5618833999998857E-2</v>
      </c>
      <c r="T454" s="2" t="s">
        <v>289</v>
      </c>
      <c r="U454" s="2">
        <f t="array" ref="U454">IF(A455=A454,(I455-I454)/(B455-B454),"")</f>
        <v>-3.5618833999998857E-2</v>
      </c>
      <c r="V454" s="2">
        <f t="shared" si="116"/>
        <v>99</v>
      </c>
      <c r="W454" s="2" t="s">
        <v>289</v>
      </c>
      <c r="X454" s="2">
        <f t="shared" si="147"/>
        <v>99</v>
      </c>
      <c r="Y454" s="2" t="str">
        <f t="shared" si="78"/>
        <v/>
      </c>
      <c r="Z454" s="2" t="str">
        <f t="shared" si="79"/>
        <v/>
      </c>
      <c r="AA454" s="2" t="str">
        <f t="shared" si="80"/>
        <v/>
      </c>
      <c r="AB454" s="2" t="s">
        <v>289</v>
      </c>
      <c r="AC454" s="2" t="str">
        <f>IF(A454&lt;&gt;A453,LOOKUP(A454:A998,REGIONS!A:A,REGIONS!B:B),"")</f>
        <v>East Asia &amp; Pacific</v>
      </c>
      <c r="AD454" s="2"/>
    </row>
    <row r="455" spans="1:30" x14ac:dyDescent="0.2">
      <c r="A455" s="3" t="s">
        <v>261</v>
      </c>
      <c r="B455" s="3">
        <v>2020</v>
      </c>
      <c r="C455" s="3">
        <v>11.24600029</v>
      </c>
      <c r="D455" s="3">
        <v>0</v>
      </c>
      <c r="E455" s="3">
        <v>99.143287360000002</v>
      </c>
      <c r="F455" s="3">
        <v>0</v>
      </c>
      <c r="G455" s="3">
        <v>0.85671263900000005</v>
      </c>
      <c r="H455" s="3">
        <v>0</v>
      </c>
      <c r="I455" s="3">
        <v>99.143287360000002</v>
      </c>
      <c r="J455" s="3">
        <v>0</v>
      </c>
      <c r="K455" s="3">
        <v>0.85671263900000005</v>
      </c>
      <c r="L455" s="3">
        <v>0</v>
      </c>
      <c r="M455" s="3" t="s">
        <v>289</v>
      </c>
      <c r="N455" s="3" t="s">
        <v>289</v>
      </c>
      <c r="O455" s="3" t="s">
        <v>289</v>
      </c>
      <c r="P455" s="3" t="s">
        <v>289</v>
      </c>
      <c r="Q455" s="2" t="str">
        <v/>
      </c>
      <c r="R455" s="2"/>
      <c r="S455" s="2" t="str">
        <f t="array" ref="S455">IF(A456=A455,(E456-E455)/(B456-B455),"")</f>
        <v/>
      </c>
      <c r="T455" s="2" t="str">
        <f t="array" ref="T455">IF(A456=A455,(M456-M455)/(B456-B455),"")</f>
        <v/>
      </c>
      <c r="U455" s="2" t="str">
        <f t="array" ref="U455">IF(A456=A455,(I456-I455)/(B456-B455),"")</f>
        <v/>
      </c>
      <c r="V455" s="2">
        <f t="shared" si="116"/>
        <v>99</v>
      </c>
      <c r="W455" s="2" t="s">
        <v>289</v>
      </c>
      <c r="X455" s="2">
        <f t="shared" si="147"/>
        <v>99</v>
      </c>
      <c r="Y455" s="2" t="str">
        <f t="shared" si="78"/>
        <v/>
      </c>
      <c r="Z455" s="2" t="str">
        <f t="shared" si="79"/>
        <v/>
      </c>
      <c r="AA455" s="2" t="str">
        <f t="shared" si="80"/>
        <v/>
      </c>
      <c r="AB455" s="2">
        <f t="shared" ref="AB455:AB463" si="148">IF((A456=A455),(T455-U455),)</f>
        <v>0</v>
      </c>
      <c r="AC455" s="2" t="str">
        <f>IF(A455&lt;&gt;A454,LOOKUP(A455:A998,REGIONS!A:A,REGIONS!B:B),"")</f>
        <v/>
      </c>
      <c r="AD455" s="2"/>
    </row>
    <row r="456" spans="1:30" x14ac:dyDescent="0.2">
      <c r="A456" s="3" t="s">
        <v>262</v>
      </c>
      <c r="B456" s="3">
        <v>2015</v>
      </c>
      <c r="C456" s="3">
        <v>4529.1601559999999</v>
      </c>
      <c r="D456" s="3">
        <v>75.367996219999995</v>
      </c>
      <c r="E456" s="3">
        <v>96.379856709999999</v>
      </c>
      <c r="F456" s="3">
        <v>0.58753466440000002</v>
      </c>
      <c r="G456" s="3">
        <v>3.0326086220000001</v>
      </c>
      <c r="H456" s="3" t="s">
        <v>289</v>
      </c>
      <c r="I456" s="3">
        <v>95.381142350000005</v>
      </c>
      <c r="J456" s="3">
        <v>0.99273120920000002</v>
      </c>
      <c r="K456" s="3">
        <v>3.6261264409999998</v>
      </c>
      <c r="L456" s="3" t="s">
        <v>289</v>
      </c>
      <c r="M456" s="3">
        <v>96.706259619999997</v>
      </c>
      <c r="N456" s="3">
        <v>0.45510708030000002</v>
      </c>
      <c r="O456" s="3">
        <v>2.838633298</v>
      </c>
      <c r="P456" s="3" t="s">
        <v>289</v>
      </c>
      <c r="Q456" s="2">
        <v>5</v>
      </c>
      <c r="R456" s="2"/>
      <c r="S456" s="2">
        <f t="array" ref="S456">IF(A457=A456,(E457-E456)/(B457-B456),"")</f>
        <v>0.30010810200000149</v>
      </c>
      <c r="T456" s="2">
        <f t="array" ref="T456">IF(A457=A456,(M457-M456)/(B457-B456),"")</f>
        <v>0.18414096200000074</v>
      </c>
      <c r="U456" s="2">
        <f t="array" ref="U456">IF(A457=A456,(I457-I456)/(B457-B456),"")</f>
        <v>0.66688281399999882</v>
      </c>
      <c r="V456" s="2">
        <f t="shared" si="116"/>
        <v>96</v>
      </c>
      <c r="W456" s="2">
        <f t="shared" ref="W456:W463" si="149">ROUND($M$2:$M$463,0)</f>
        <v>97</v>
      </c>
      <c r="X456" s="2">
        <f t="shared" si="147"/>
        <v>95</v>
      </c>
      <c r="Y456" s="2" t="str">
        <f t="shared" si="78"/>
        <v/>
      </c>
      <c r="Z456" s="2" t="str">
        <f t="shared" si="79"/>
        <v/>
      </c>
      <c r="AA456" s="2" t="str">
        <f t="shared" si="80"/>
        <v/>
      </c>
      <c r="AB456" s="2">
        <f t="shared" si="148"/>
        <v>-0.48274185199999808</v>
      </c>
      <c r="AC456" s="2" t="str">
        <f>IF(A456&lt;&gt;A455,LOOKUP(A456:A998,REGIONS!A:A,REGIONS!B:B),"")</f>
        <v>Europe &amp; Central Asia</v>
      </c>
      <c r="AD456" s="2"/>
    </row>
    <row r="457" spans="1:30" x14ac:dyDescent="0.2">
      <c r="A457" s="3" t="s">
        <v>262</v>
      </c>
      <c r="B457" s="3">
        <v>2020</v>
      </c>
      <c r="C457" s="3">
        <v>5101.4160160000001</v>
      </c>
      <c r="D457" s="3">
        <v>76.718994140000007</v>
      </c>
      <c r="E457" s="3">
        <v>97.880397220000006</v>
      </c>
      <c r="F457" s="3">
        <v>1.029979486</v>
      </c>
      <c r="G457" s="3">
        <v>1.089623295</v>
      </c>
      <c r="H457" s="3" t="s">
        <v>289</v>
      </c>
      <c r="I457" s="3">
        <v>98.715556419999999</v>
      </c>
      <c r="J457" s="3">
        <v>0.31740062730000002</v>
      </c>
      <c r="K457" s="3">
        <v>0.96704295760000003</v>
      </c>
      <c r="L457" s="3" t="s">
        <v>289</v>
      </c>
      <c r="M457" s="3">
        <v>97.626964430000001</v>
      </c>
      <c r="N457" s="3">
        <v>1.246217358</v>
      </c>
      <c r="O457" s="3">
        <v>1.126818208</v>
      </c>
      <c r="P457" s="3" t="s">
        <v>289</v>
      </c>
      <c r="Q457" s="2" t="str">
        <v/>
      </c>
      <c r="R457" s="2"/>
      <c r="S457" s="2" t="str">
        <f t="array" ref="S457">IF(A458=A457,(E458-E457)/(B458-B457),"")</f>
        <v/>
      </c>
      <c r="T457" s="2" t="str">
        <f t="array" ref="T457">IF(A458=A457,(M458-M457)/(B458-B457),"")</f>
        <v/>
      </c>
      <c r="U457" s="2" t="str">
        <f t="array" ref="U457">IF(A458=A457,(I458-I457)/(B458-B457),"")</f>
        <v/>
      </c>
      <c r="V457" s="2">
        <f t="shared" si="116"/>
        <v>98</v>
      </c>
      <c r="W457" s="2">
        <f t="shared" si="149"/>
        <v>98</v>
      </c>
      <c r="X457" s="2">
        <f t="shared" si="147"/>
        <v>99</v>
      </c>
      <c r="Y457" s="2" t="str">
        <f t="shared" si="78"/>
        <v/>
      </c>
      <c r="Z457" s="2" t="str">
        <f t="shared" si="79"/>
        <v/>
      </c>
      <c r="AA457" s="2" t="str">
        <f t="shared" si="80"/>
        <v/>
      </c>
      <c r="AB457" s="2">
        <f t="shared" si="148"/>
        <v>0</v>
      </c>
      <c r="AC457" s="2" t="str">
        <f>IF(A457&lt;&gt;A456,LOOKUP(A457:A998,REGIONS!A:A,REGIONS!B:B),"")</f>
        <v/>
      </c>
      <c r="AD457" s="2"/>
    </row>
    <row r="458" spans="1:30" x14ac:dyDescent="0.2">
      <c r="A458" s="3" t="s">
        <v>263</v>
      </c>
      <c r="B458" s="3">
        <v>2015</v>
      </c>
      <c r="C458" s="3">
        <v>26497.880860000001</v>
      </c>
      <c r="D458" s="3">
        <v>34.777000430000001</v>
      </c>
      <c r="E458" s="3">
        <v>55.778868629999998</v>
      </c>
      <c r="F458" s="3">
        <v>26.035606600000001</v>
      </c>
      <c r="G458" s="3">
        <v>14.70974567</v>
      </c>
      <c r="H458" s="3">
        <v>3.4757790979999998</v>
      </c>
      <c r="I458" s="3">
        <v>44.958268160000003</v>
      </c>
      <c r="J458" s="3">
        <v>28.794611020000001</v>
      </c>
      <c r="K458" s="3">
        <v>21.10381293</v>
      </c>
      <c r="L458" s="3">
        <v>5.1433078959999996</v>
      </c>
      <c r="M458" s="3">
        <v>76.072511899999995</v>
      </c>
      <c r="N458" s="3">
        <v>20.861194009999998</v>
      </c>
      <c r="O458" s="3">
        <v>2.7179047039999999</v>
      </c>
      <c r="P458" s="3">
        <v>0.3483893924</v>
      </c>
      <c r="Q458" s="2">
        <v>5</v>
      </c>
      <c r="R458" s="2"/>
      <c r="S458" s="2">
        <f t="array" ref="S458">IF(A459=A458,(E459-E458)/(B459-B458),"")</f>
        <v>0.97694024200000062</v>
      </c>
      <c r="T458" s="2">
        <f t="array" ref="T458">IF(A459=A458,(M459-M458)/(B459-B458),"")</f>
        <v>0.18832348800000034</v>
      </c>
      <c r="U458" s="2">
        <f t="array" ref="U458">IF(A459=A458,(I459-I458)/(B459-B458),"")</f>
        <v>1.1446132419999997</v>
      </c>
      <c r="V458" s="2">
        <f t="shared" si="116"/>
        <v>56</v>
      </c>
      <c r="W458" s="2">
        <f t="shared" si="149"/>
        <v>76</v>
      </c>
      <c r="X458" s="2">
        <f t="shared" si="147"/>
        <v>45</v>
      </c>
      <c r="Y458" s="2" t="str">
        <f t="shared" si="78"/>
        <v/>
      </c>
      <c r="Z458" s="2" t="str">
        <f t="shared" si="79"/>
        <v/>
      </c>
      <c r="AA458" s="2" t="str">
        <f t="shared" si="80"/>
        <v/>
      </c>
      <c r="AB458" s="2">
        <f t="shared" si="148"/>
        <v>-0.95628975399999938</v>
      </c>
      <c r="AC458" s="2" t="str">
        <f>IF(A458&lt;&gt;A457,LOOKUP(A458:A998,REGIONS!A:A,REGIONS!B:B),"")</f>
        <v>Europe &amp; Central Asia</v>
      </c>
      <c r="AD458" s="2"/>
    </row>
    <row r="459" spans="1:30" x14ac:dyDescent="0.2">
      <c r="A459" s="3" t="s">
        <v>263</v>
      </c>
      <c r="B459" s="3">
        <v>2020</v>
      </c>
      <c r="C459" s="3">
        <v>29825.96875</v>
      </c>
      <c r="D459" s="3">
        <v>37.907997129999998</v>
      </c>
      <c r="E459" s="3">
        <v>60.663569840000001</v>
      </c>
      <c r="F459" s="3">
        <v>28.9627418</v>
      </c>
      <c r="G459" s="3">
        <v>7.77785276</v>
      </c>
      <c r="H459" s="3">
        <v>2.595835594</v>
      </c>
      <c r="I459" s="3">
        <v>50.681334370000002</v>
      </c>
      <c r="J459" s="3">
        <v>33.53021373</v>
      </c>
      <c r="K459" s="3">
        <v>11.60782393</v>
      </c>
      <c r="L459" s="3">
        <v>4.1806279780000004</v>
      </c>
      <c r="M459" s="3">
        <v>77.014129339999997</v>
      </c>
      <c r="N459" s="3">
        <v>21.481379369999999</v>
      </c>
      <c r="O459" s="3">
        <v>1.5044912859999999</v>
      </c>
      <c r="P459" s="3">
        <v>0</v>
      </c>
      <c r="Q459" s="2" t="str">
        <v/>
      </c>
      <c r="R459" s="2"/>
      <c r="S459" s="2" t="str">
        <f t="array" ref="S459">IF(A460=A459,(E460-E459)/(B460-B459),"")</f>
        <v/>
      </c>
      <c r="T459" s="2" t="str">
        <f t="array" ref="T459">IF(A460=A459,(M460-M459)/(B460-B459),"")</f>
        <v/>
      </c>
      <c r="U459" s="2" t="str">
        <f t="array" ref="U459">IF(A460=A459,(I460-I459)/(B460-B459),"")</f>
        <v/>
      </c>
      <c r="V459" s="2">
        <f t="shared" si="116"/>
        <v>61</v>
      </c>
      <c r="W459" s="2">
        <f t="shared" si="149"/>
        <v>77</v>
      </c>
      <c r="X459" s="2">
        <f t="shared" si="147"/>
        <v>51</v>
      </c>
      <c r="Y459" s="2" t="str">
        <f t="shared" si="78"/>
        <v/>
      </c>
      <c r="Z459" s="2" t="str">
        <f t="shared" si="79"/>
        <v/>
      </c>
      <c r="AA459" s="2" t="str">
        <f t="shared" si="80"/>
        <v/>
      </c>
      <c r="AB459" s="2">
        <f t="shared" si="148"/>
        <v>0</v>
      </c>
      <c r="AC459" s="2" t="str">
        <f>IF(A459&lt;&gt;A458,LOOKUP(A459:A998,REGIONS!A:A,REGIONS!B:B),"")</f>
        <v/>
      </c>
      <c r="AD459" s="2"/>
    </row>
    <row r="460" spans="1:30" x14ac:dyDescent="0.2">
      <c r="A460" s="3" t="s">
        <v>264</v>
      </c>
      <c r="B460" s="3">
        <v>2015</v>
      </c>
      <c r="C460" s="3">
        <v>15879.37012</v>
      </c>
      <c r="D460" s="3">
        <v>41.9070015</v>
      </c>
      <c r="E460" s="3">
        <v>61.338746280000002</v>
      </c>
      <c r="F460" s="3">
        <v>5.6539172300000002</v>
      </c>
      <c r="G460" s="3">
        <v>23.3359001</v>
      </c>
      <c r="H460" s="3">
        <v>9.6714363920000004</v>
      </c>
      <c r="I460" s="3">
        <v>43.616834320000002</v>
      </c>
      <c r="J460" s="3">
        <v>7.2108648679999998</v>
      </c>
      <c r="K460" s="3">
        <v>33.257219489999997</v>
      </c>
      <c r="L460" s="3">
        <v>15.915081320000001</v>
      </c>
      <c r="M460" s="3">
        <v>85.90549729</v>
      </c>
      <c r="N460" s="3">
        <v>3.495619671</v>
      </c>
      <c r="O460" s="3">
        <v>9.5826138469999993</v>
      </c>
      <c r="P460" s="3">
        <v>1.0162691930000001</v>
      </c>
      <c r="Q460" s="2">
        <v>5</v>
      </c>
      <c r="R460" s="2"/>
      <c r="S460" s="2">
        <f t="array" ref="S460">IF(A461=A460,(E461-E460)/(B461-B460),"")</f>
        <v>0.81472745800000013</v>
      </c>
      <c r="T460" s="2">
        <f t="array" ref="T460">IF(A461=A460,(M461-M460)/(B461-B460),"")</f>
        <v>0.16567147400000123</v>
      </c>
      <c r="U460" s="2">
        <f t="array" ref="U460">IF(A461=A460,(I461-I460)/(B461-B460),"")</f>
        <v>0.9220908019999996</v>
      </c>
      <c r="V460" s="2">
        <f t="shared" si="116"/>
        <v>61</v>
      </c>
      <c r="W460" s="2">
        <f t="shared" si="149"/>
        <v>86</v>
      </c>
      <c r="X460" s="2">
        <f t="shared" si="147"/>
        <v>44</v>
      </c>
      <c r="Y460" s="2" t="str">
        <f t="shared" si="78"/>
        <v/>
      </c>
      <c r="Z460" s="2" t="str">
        <f t="shared" si="79"/>
        <v/>
      </c>
      <c r="AA460" s="2" t="str">
        <f t="shared" si="80"/>
        <v/>
      </c>
      <c r="AB460" s="2">
        <f t="shared" si="148"/>
        <v>-0.75641932799999834</v>
      </c>
      <c r="AC460" s="2" t="str">
        <f>IF(A460&lt;&gt;A459,LOOKUP(A460:A998,REGIONS!A:A,REGIONS!B:B),"")</f>
        <v>Sub-Saharan Africa</v>
      </c>
      <c r="AD460" s="2"/>
    </row>
    <row r="461" spans="1:30" x14ac:dyDescent="0.2">
      <c r="A461" s="3" t="s">
        <v>264</v>
      </c>
      <c r="B461" s="3">
        <v>2020</v>
      </c>
      <c r="C461" s="3">
        <v>18383.95508</v>
      </c>
      <c r="D461" s="3">
        <v>44.6289978</v>
      </c>
      <c r="E461" s="3">
        <v>65.412383570000003</v>
      </c>
      <c r="F461" s="3">
        <v>6.1539390200000001</v>
      </c>
      <c r="G461" s="3">
        <v>21.576840709999999</v>
      </c>
      <c r="H461" s="3">
        <v>6.8568367060000002</v>
      </c>
      <c r="I461" s="3">
        <v>48.22728833</v>
      </c>
      <c r="J461" s="3">
        <v>8.3317036130000002</v>
      </c>
      <c r="K461" s="3">
        <v>31.608654439999999</v>
      </c>
      <c r="L461" s="3">
        <v>11.832353619999999</v>
      </c>
      <c r="M461" s="3">
        <v>86.733854660000006</v>
      </c>
      <c r="N461" s="3">
        <v>3.4519961939999999</v>
      </c>
      <c r="O461" s="3">
        <v>9.1304141049999998</v>
      </c>
      <c r="P461" s="3">
        <v>0.68373504630000004</v>
      </c>
      <c r="Q461" s="2" t="str">
        <v/>
      </c>
      <c r="R461" s="2"/>
      <c r="S461" s="2" t="str">
        <f t="array" ref="S461">IF(A462=A461,(E462-E461)/(B462-B461),"")</f>
        <v/>
      </c>
      <c r="T461" s="2" t="str">
        <f t="array" ref="T461">IF(A462=A461,(M462-M461)/(B462-B461),"")</f>
        <v/>
      </c>
      <c r="U461" s="2" t="str">
        <f t="array" ref="U461">IF(A462=A461,(I462-I461)/(B462-B461),"")</f>
        <v/>
      </c>
      <c r="V461" s="2">
        <f t="shared" si="116"/>
        <v>65</v>
      </c>
      <c r="W461" s="2">
        <f t="shared" si="149"/>
        <v>87</v>
      </c>
      <c r="X461" s="2">
        <f t="shared" si="147"/>
        <v>48</v>
      </c>
      <c r="Y461" s="2" t="str">
        <f t="shared" si="78"/>
        <v/>
      </c>
      <c r="Z461" s="2" t="str">
        <f t="shared" si="79"/>
        <v/>
      </c>
      <c r="AA461" s="2" t="str">
        <f t="shared" si="80"/>
        <v/>
      </c>
      <c r="AB461" s="2">
        <f t="shared" si="148"/>
        <v>0</v>
      </c>
      <c r="AC461" s="2" t="str">
        <f>IF(A461&lt;&gt;A460,LOOKUP(A461:A998,REGIONS!A:A,REGIONS!B:B),"")</f>
        <v/>
      </c>
      <c r="AD461" s="2"/>
    </row>
    <row r="462" spans="1:30" x14ac:dyDescent="0.2">
      <c r="A462" s="3" t="s">
        <v>265</v>
      </c>
      <c r="B462" s="3">
        <v>2015</v>
      </c>
      <c r="C462" s="3">
        <v>13814.641600000001</v>
      </c>
      <c r="D462" s="3">
        <v>32.384998320000001</v>
      </c>
      <c r="E462" s="3">
        <v>64.954929109999995</v>
      </c>
      <c r="F462" s="3">
        <v>12.456764769999999</v>
      </c>
      <c r="G462" s="3">
        <v>15.89884206</v>
      </c>
      <c r="H462" s="3">
        <v>6.6894640550000002</v>
      </c>
      <c r="I462" s="3">
        <v>51.25006071</v>
      </c>
      <c r="J462" s="3">
        <v>16.396726579999999</v>
      </c>
      <c r="K462" s="3">
        <v>22.514468619999999</v>
      </c>
      <c r="L462" s="3">
        <v>9.8387440880000003</v>
      </c>
      <c r="M462" s="3">
        <v>93.568635740000005</v>
      </c>
      <c r="N462" s="3">
        <v>4.2307197299999997</v>
      </c>
      <c r="O462" s="3">
        <v>2.086401773</v>
      </c>
      <c r="P462" s="3">
        <v>0.11424275640000001</v>
      </c>
      <c r="Q462" s="2">
        <v>5</v>
      </c>
      <c r="R462" s="2"/>
      <c r="S462" s="2">
        <f t="array" ref="S462">IF(A463=A462,(E463-E462)/(B463-B462),"")</f>
        <v>-0.45769429999999856</v>
      </c>
      <c r="T462" s="2">
        <f t="array" ref="T462">IF(A463=A462,(M463-M462)/(B463-B462),"")</f>
        <v>-0.13470135800000094</v>
      </c>
      <c r="U462" s="2">
        <f t="array" ref="U462">IF(A463=A462,(I463-I462)/(B463-B462),"")</f>
        <v>-0.59352637199999947</v>
      </c>
      <c r="V462" s="2">
        <f t="shared" si="116"/>
        <v>65</v>
      </c>
      <c r="W462" s="2">
        <f t="shared" si="149"/>
        <v>94</v>
      </c>
      <c r="X462" s="2">
        <f t="shared" si="147"/>
        <v>51</v>
      </c>
      <c r="Y462" s="2" t="str">
        <f t="shared" si="78"/>
        <v/>
      </c>
      <c r="Z462" s="2" t="str">
        <f t="shared" si="79"/>
        <v/>
      </c>
      <c r="AA462" s="2" t="str">
        <f t="shared" si="80"/>
        <v/>
      </c>
      <c r="AB462" s="2">
        <f t="shared" si="148"/>
        <v>0.45882501399999853</v>
      </c>
      <c r="AC462" s="2" t="str">
        <f>IF(A462&lt;&gt;A461,LOOKUP(A462:A998,REGIONS!A:A,REGIONS!B:B),"")</f>
        <v>Sub-Saharan Africa</v>
      </c>
      <c r="AD462" s="2"/>
    </row>
    <row r="463" spans="1:30" x14ac:dyDescent="0.2">
      <c r="A463" s="3" t="s">
        <v>265</v>
      </c>
      <c r="B463" s="3">
        <v>2020</v>
      </c>
      <c r="C463" s="3">
        <v>14862.92676</v>
      </c>
      <c r="D463" s="3">
        <v>32.242000580000003</v>
      </c>
      <c r="E463" s="3">
        <v>62.666457610000002</v>
      </c>
      <c r="F463" s="3">
        <v>14.1975397</v>
      </c>
      <c r="G463" s="3">
        <v>16.277855450000001</v>
      </c>
      <c r="H463" s="3">
        <v>6.8581472420000003</v>
      </c>
      <c r="I463" s="3">
        <v>48.282428850000002</v>
      </c>
      <c r="J463" s="3">
        <v>18.590984670000001</v>
      </c>
      <c r="K463" s="3">
        <v>23.013646550000001</v>
      </c>
      <c r="L463" s="3">
        <v>10.112939920000001</v>
      </c>
      <c r="M463" s="3">
        <v>92.89512895</v>
      </c>
      <c r="N463" s="3">
        <v>4.9645177570000003</v>
      </c>
      <c r="O463" s="3">
        <v>2.1222986740000001</v>
      </c>
      <c r="P463" s="3">
        <v>1.805461538E-2</v>
      </c>
      <c r="Q463" s="2" t="str">
        <v/>
      </c>
      <c r="R463" s="2"/>
      <c r="S463" s="2" t="str">
        <f t="array" ref="S463">IF(A464=A463,(E464-E463)/(B464-B463),"")</f>
        <v/>
      </c>
      <c r="T463" s="2" t="str">
        <f t="array" ref="T463">IF(A464=A463,(M464-M463)/(B464-B463),"")</f>
        <v/>
      </c>
      <c r="U463" s="2" t="str">
        <f t="array" ref="U463">IF(A464=A463,(I464-I463)/(B464-B463),"")</f>
        <v/>
      </c>
      <c r="V463" s="2">
        <f t="shared" si="116"/>
        <v>63</v>
      </c>
      <c r="W463" s="2">
        <f t="shared" si="149"/>
        <v>93</v>
      </c>
      <c r="X463" s="2">
        <f t="shared" si="147"/>
        <v>48</v>
      </c>
      <c r="Y463" s="2" t="str">
        <f t="shared" si="78"/>
        <v/>
      </c>
      <c r="Z463" s="2" t="str">
        <f t="shared" si="79"/>
        <v/>
      </c>
      <c r="AA463" s="2" t="str">
        <f t="shared" si="80"/>
        <v/>
      </c>
      <c r="AB463" s="2">
        <f t="shared" si="148"/>
        <v>0</v>
      </c>
      <c r="AC463" s="2" t="str">
        <f>IF(A463&lt;&gt;A462,LOOKUP(A463:A998,REGIONS!A:A,REGIONS!B:B),"")</f>
        <v/>
      </c>
      <c r="AD463" s="2"/>
    </row>
    <row r="464" spans="1:30" x14ac:dyDescent="0.2">
      <c r="Q464" s="2">
        <v>0</v>
      </c>
      <c r="R464" s="2"/>
      <c r="S464" s="2"/>
      <c r="T464" s="2"/>
      <c r="U464" s="2"/>
      <c r="V464" s="2"/>
      <c r="W464" s="2"/>
      <c r="X464" s="2"/>
      <c r="Y464" s="2" t="str">
        <f t="shared" si="78"/>
        <v/>
      </c>
      <c r="Z464" s="2"/>
      <c r="AA464" s="2"/>
      <c r="AB464" s="2"/>
      <c r="AC464" s="2"/>
      <c r="AD464" s="2"/>
    </row>
    <row r="465" spans="17:30" x14ac:dyDescent="0.2">
      <c r="Q465" s="2">
        <v>0</v>
      </c>
      <c r="R465" s="2"/>
      <c r="S465" s="2"/>
      <c r="T465" s="2"/>
      <c r="U465" s="2"/>
      <c r="V465" s="2"/>
      <c r="W465" s="2"/>
      <c r="X465" s="2"/>
      <c r="Y465" s="2" t="str">
        <f t="shared" si="78"/>
        <v/>
      </c>
      <c r="Z465" s="2"/>
      <c r="AA465" s="2"/>
      <c r="AB465" s="2"/>
      <c r="AC465" s="2"/>
      <c r="AD465" s="2"/>
    </row>
    <row r="466" spans="17:30" x14ac:dyDescent="0.2">
      <c r="Q466" s="2">
        <v>0</v>
      </c>
      <c r="R466" s="2"/>
      <c r="S466" s="2"/>
      <c r="T466" s="2"/>
      <c r="U466" s="2"/>
      <c r="V466" s="2"/>
      <c r="W466" s="2"/>
      <c r="X466" s="2"/>
      <c r="Y466" s="2" t="str">
        <f t="shared" si="78"/>
        <v/>
      </c>
      <c r="Z466" s="2"/>
      <c r="AA466" s="2"/>
      <c r="AB466" s="2"/>
      <c r="AC466" s="2"/>
      <c r="AD466" s="2"/>
    </row>
    <row r="467" spans="17:30" x14ac:dyDescent="0.2">
      <c r="Q467" s="2">
        <v>0</v>
      </c>
      <c r="R467" s="2"/>
      <c r="S467" s="2"/>
      <c r="T467" s="2"/>
      <c r="U467" s="2"/>
      <c r="V467" s="2"/>
      <c r="W467" s="2"/>
      <c r="X467" s="2"/>
      <c r="Y467" s="2" t="str">
        <f t="shared" si="78"/>
        <v/>
      </c>
      <c r="Z467" s="2"/>
      <c r="AA467" s="2"/>
      <c r="AB467" s="2"/>
      <c r="AC467" s="2"/>
      <c r="AD467" s="2"/>
    </row>
    <row r="468" spans="17:30" x14ac:dyDescent="0.2">
      <c r="Q468" s="2">
        <v>0</v>
      </c>
      <c r="R468" s="2"/>
      <c r="S468" s="2"/>
      <c r="T468" s="2"/>
      <c r="U468" s="2"/>
      <c r="V468" s="2"/>
      <c r="W468" s="2"/>
      <c r="X468" s="2"/>
      <c r="Y468" s="2" t="str">
        <f t="shared" si="78"/>
        <v/>
      </c>
      <c r="Z468" s="2"/>
      <c r="AA468" s="2"/>
      <c r="AB468" s="2"/>
      <c r="AC468" s="2"/>
      <c r="AD468" s="2"/>
    </row>
    <row r="469" spans="17:30" x14ac:dyDescent="0.2">
      <c r="Q469" s="2">
        <v>0</v>
      </c>
      <c r="R469" s="2"/>
      <c r="S469" s="2"/>
      <c r="T469" s="2"/>
      <c r="U469" s="2"/>
      <c r="V469" s="2"/>
      <c r="W469" s="2"/>
      <c r="X469" s="2"/>
      <c r="Y469" s="2" t="str">
        <f t="shared" si="78"/>
        <v/>
      </c>
      <c r="Z469" s="2"/>
      <c r="AA469" s="2"/>
      <c r="AB469" s="2"/>
      <c r="AC469" s="2"/>
      <c r="AD469" s="2"/>
    </row>
    <row r="470" spans="17:30" x14ac:dyDescent="0.2">
      <c r="Q470" s="2">
        <v>0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7:30" x14ac:dyDescent="0.2">
      <c r="Q471" s="2">
        <v>0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7:30" x14ac:dyDescent="0.2">
      <c r="Q472" s="2">
        <v>0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7:30" x14ac:dyDescent="0.2">
      <c r="Q473" s="2">
        <v>0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7:30" x14ac:dyDescent="0.2">
      <c r="Q474" s="2">
        <v>0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7:30" x14ac:dyDescent="0.2">
      <c r="Q475" s="2">
        <v>0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7:30" x14ac:dyDescent="0.2">
      <c r="Q476" s="2">
        <v>0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7:30" x14ac:dyDescent="0.2">
      <c r="Q477" s="2">
        <v>0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7:30" x14ac:dyDescent="0.2">
      <c r="Q478" s="2">
        <v>0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7:30" x14ac:dyDescent="0.2">
      <c r="Q479" s="2">
        <v>0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7:30" x14ac:dyDescent="0.2">
      <c r="Q480" s="2">
        <v>0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7:30" x14ac:dyDescent="0.2">
      <c r="Q481" s="2">
        <v>0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7:30" x14ac:dyDescent="0.2">
      <c r="Q482" s="2">
        <v>0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7:30" x14ac:dyDescent="0.2">
      <c r="Q483" s="2">
        <v>0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7:30" x14ac:dyDescent="0.2">
      <c r="Q484" s="2">
        <v>0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7:30" x14ac:dyDescent="0.2">
      <c r="Q485" s="2">
        <v>0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7:30" x14ac:dyDescent="0.2">
      <c r="Q486" s="2">
        <v>0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7:30" x14ac:dyDescent="0.2">
      <c r="Q487" s="2">
        <v>0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7:30" x14ac:dyDescent="0.2">
      <c r="Q488" s="2">
        <v>0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7:30" x14ac:dyDescent="0.2">
      <c r="Q489" s="2">
        <v>0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7:30" x14ac:dyDescent="0.2">
      <c r="Q490" s="2">
        <v>0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7:30" x14ac:dyDescent="0.2">
      <c r="Q491" s="2">
        <v>0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7:30" x14ac:dyDescent="0.2">
      <c r="Q492" s="2">
        <v>0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7:30" x14ac:dyDescent="0.2">
      <c r="Q493" s="2">
        <v>0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7:30" x14ac:dyDescent="0.2">
      <c r="Q494" s="2">
        <v>0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7:30" x14ac:dyDescent="0.2">
      <c r="Q495" s="2">
        <v>0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7:30" x14ac:dyDescent="0.2">
      <c r="Q496" s="2">
        <v>0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7:30" x14ac:dyDescent="0.2">
      <c r="Q497" s="2">
        <v>0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7:30" x14ac:dyDescent="0.2">
      <c r="Q498" s="2">
        <v>0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7:30" x14ac:dyDescent="0.2">
      <c r="Q499" s="2">
        <v>0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7:30" x14ac:dyDescent="0.2">
      <c r="Q500" s="2">
        <v>0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7:30" x14ac:dyDescent="0.2">
      <c r="Q501" s="2">
        <v>0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7:30" x14ac:dyDescent="0.2">
      <c r="Q502" s="2">
        <v>0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7:30" x14ac:dyDescent="0.2">
      <c r="Q503" s="2">
        <v>0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7:30" x14ac:dyDescent="0.2">
      <c r="Q504" s="2">
        <v>0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7:30" x14ac:dyDescent="0.2">
      <c r="Q505" s="2">
        <v>0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7:30" x14ac:dyDescent="0.2">
      <c r="Q506" s="2">
        <v>0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7:30" x14ac:dyDescent="0.2">
      <c r="Q507" s="2">
        <v>0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7:30" x14ac:dyDescent="0.2">
      <c r="Q508" s="2">
        <v>0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7:30" x14ac:dyDescent="0.2">
      <c r="Q509" s="2">
        <v>0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7:30" x14ac:dyDescent="0.2">
      <c r="Q510" s="2">
        <v>0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7:30" x14ac:dyDescent="0.2">
      <c r="Q511" s="2">
        <v>0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7:30" x14ac:dyDescent="0.2">
      <c r="Q512" s="2">
        <v>0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7:30" x14ac:dyDescent="0.2">
      <c r="Q513" s="2">
        <v>0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7:30" x14ac:dyDescent="0.2">
      <c r="Q514" s="2">
        <v>0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7:30" x14ac:dyDescent="0.2">
      <c r="Q515" s="2">
        <v>0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7:30" x14ac:dyDescent="0.2">
      <c r="Q516" s="2">
        <v>0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7:30" x14ac:dyDescent="0.2">
      <c r="Q517" s="2">
        <v>0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7:30" x14ac:dyDescent="0.2">
      <c r="Q518" s="2">
        <v>0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7:30" x14ac:dyDescent="0.2">
      <c r="Q519" s="2">
        <v>0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7:30" x14ac:dyDescent="0.2">
      <c r="Q520" s="2">
        <v>0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7:30" x14ac:dyDescent="0.2">
      <c r="Q521" s="2">
        <v>0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7:30" x14ac:dyDescent="0.2">
      <c r="Q522" s="2">
        <v>0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7:30" x14ac:dyDescent="0.2">
      <c r="Q523" s="2">
        <v>0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7:30" x14ac:dyDescent="0.2">
      <c r="Q524" s="2">
        <v>0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7:30" x14ac:dyDescent="0.2">
      <c r="Q525" s="2">
        <v>0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7:30" x14ac:dyDescent="0.2">
      <c r="Q526" s="2">
        <v>0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7:30" x14ac:dyDescent="0.2">
      <c r="Q527" s="2">
        <v>0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7:30" x14ac:dyDescent="0.2">
      <c r="Q528" s="2">
        <v>0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7:30" x14ac:dyDescent="0.2">
      <c r="Q529" s="2">
        <v>0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7:30" x14ac:dyDescent="0.2">
      <c r="Q530" s="2">
        <v>0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7:30" x14ac:dyDescent="0.2">
      <c r="Q531" s="2">
        <v>0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7:30" x14ac:dyDescent="0.2">
      <c r="Q532" s="2">
        <v>0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7:30" x14ac:dyDescent="0.2">
      <c r="Q533" s="2">
        <v>0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7:30" x14ac:dyDescent="0.2">
      <c r="Q534" s="2">
        <v>0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7:30" x14ac:dyDescent="0.2">
      <c r="Q535" s="2">
        <v>0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7:30" x14ac:dyDescent="0.2">
      <c r="Q536" s="2">
        <v>0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7:30" x14ac:dyDescent="0.2">
      <c r="Q537" s="2">
        <v>0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7:30" x14ac:dyDescent="0.2">
      <c r="Q538" s="2">
        <v>0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7:30" x14ac:dyDescent="0.2">
      <c r="Q539" s="2">
        <v>0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7:30" x14ac:dyDescent="0.2">
      <c r="Q540" s="2">
        <v>0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7:30" x14ac:dyDescent="0.2">
      <c r="Q541" s="2">
        <v>0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7:30" x14ac:dyDescent="0.2">
      <c r="Q542" s="2">
        <v>0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7:30" x14ac:dyDescent="0.2">
      <c r="Q543" s="2">
        <v>0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7:30" x14ac:dyDescent="0.2">
      <c r="Q544" s="2">
        <v>0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7:30" x14ac:dyDescent="0.2">
      <c r="Q545" s="2">
        <v>0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7:30" x14ac:dyDescent="0.2">
      <c r="Q546" s="2">
        <v>0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7:30" x14ac:dyDescent="0.2">
      <c r="Q547" s="2">
        <v>0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7:30" x14ac:dyDescent="0.2">
      <c r="Q548" s="2">
        <v>0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7:30" x14ac:dyDescent="0.2">
      <c r="Q549" s="2">
        <v>0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7:30" x14ac:dyDescent="0.2">
      <c r="Q550" s="2">
        <v>0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7:30" x14ac:dyDescent="0.2">
      <c r="Q551" s="2">
        <v>0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7:30" x14ac:dyDescent="0.2">
      <c r="Q552" s="2">
        <v>0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7:30" x14ac:dyDescent="0.2">
      <c r="Q553" s="2">
        <v>0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7:30" x14ac:dyDescent="0.2">
      <c r="Q554" s="2">
        <v>0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7:30" x14ac:dyDescent="0.2"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7:30" x14ac:dyDescent="0.2">
      <c r="Q556" s="2">
        <v>0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7:30" x14ac:dyDescent="0.2">
      <c r="Q557" s="2">
        <v>0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7:30" x14ac:dyDescent="0.2">
      <c r="Q558" s="2">
        <v>0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7:30" x14ac:dyDescent="0.2">
      <c r="Q559" s="2">
        <v>0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7:30" x14ac:dyDescent="0.2">
      <c r="Q560" s="2">
        <v>0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7:30" x14ac:dyDescent="0.2">
      <c r="Q561" s="2">
        <v>0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7:30" x14ac:dyDescent="0.2">
      <c r="Q562" s="2">
        <v>0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7:30" x14ac:dyDescent="0.2">
      <c r="Q563" s="2">
        <v>0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7:30" x14ac:dyDescent="0.2">
      <c r="Q564" s="2">
        <v>0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7:30" x14ac:dyDescent="0.2">
      <c r="Q565" s="2">
        <v>0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7:30" x14ac:dyDescent="0.2">
      <c r="Q566" s="2">
        <v>0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7:30" x14ac:dyDescent="0.2">
      <c r="Q567" s="2">
        <v>0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7:30" x14ac:dyDescent="0.2">
      <c r="Q568" s="2">
        <v>0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7:30" x14ac:dyDescent="0.2">
      <c r="Q569" s="2">
        <v>0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7:30" x14ac:dyDescent="0.2">
      <c r="Q570" s="2">
        <v>0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7:30" x14ac:dyDescent="0.2">
      <c r="Q571" s="2">
        <v>0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7:30" x14ac:dyDescent="0.2">
      <c r="Q572" s="2">
        <v>0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7:30" x14ac:dyDescent="0.2">
      <c r="Q573" s="2">
        <v>0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7:30" x14ac:dyDescent="0.2">
      <c r="Q574" s="2">
        <v>0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7:30" x14ac:dyDescent="0.2">
      <c r="Q575" s="2">
        <v>0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7:30" x14ac:dyDescent="0.2">
      <c r="Q576" s="2">
        <v>0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7:30" x14ac:dyDescent="0.2">
      <c r="Q577" s="2">
        <v>0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7:30" x14ac:dyDescent="0.2">
      <c r="Q578" s="2">
        <v>0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7:30" x14ac:dyDescent="0.2">
      <c r="Q579" s="2">
        <v>0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7:30" x14ac:dyDescent="0.2">
      <c r="Q580" s="2">
        <v>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7:30" x14ac:dyDescent="0.2">
      <c r="Q581" s="2">
        <v>0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7:30" x14ac:dyDescent="0.2">
      <c r="Q582" s="2">
        <v>0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7:30" x14ac:dyDescent="0.2">
      <c r="Q583" s="2">
        <v>0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7:30" x14ac:dyDescent="0.2">
      <c r="Q584" s="2">
        <v>0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7:30" x14ac:dyDescent="0.2">
      <c r="Q585" s="2">
        <v>0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7:30" x14ac:dyDescent="0.2">
      <c r="Q586" s="2">
        <v>0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7:30" x14ac:dyDescent="0.2">
      <c r="Q587" s="2">
        <v>0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7:30" x14ac:dyDescent="0.2">
      <c r="Q588" s="2">
        <v>0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7:30" x14ac:dyDescent="0.2">
      <c r="Q589" s="2">
        <v>0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7:30" x14ac:dyDescent="0.2">
      <c r="Q590" s="2">
        <v>0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7:30" x14ac:dyDescent="0.2">
      <c r="Q591" s="2">
        <v>0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7:30" x14ac:dyDescent="0.2">
      <c r="Q592" s="2">
        <v>0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7:30" x14ac:dyDescent="0.2">
      <c r="Q593" s="2">
        <v>0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7:30" x14ac:dyDescent="0.2">
      <c r="Q594" s="2">
        <v>0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7:30" x14ac:dyDescent="0.2"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7:30" x14ac:dyDescent="0.2">
      <c r="Q596" s="2">
        <v>0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7:30" x14ac:dyDescent="0.2">
      <c r="Q597" s="2">
        <v>0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7:30" x14ac:dyDescent="0.2">
      <c r="Q598" s="2">
        <v>0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7:30" x14ac:dyDescent="0.2">
      <c r="Q599" s="2">
        <v>0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7:30" x14ac:dyDescent="0.2">
      <c r="Q600" s="2">
        <v>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7:30" x14ac:dyDescent="0.2">
      <c r="Q601" s="2">
        <v>0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7:30" x14ac:dyDescent="0.2">
      <c r="Q602" s="2">
        <v>0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7:30" x14ac:dyDescent="0.2">
      <c r="Q603" s="2">
        <v>0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7:30" x14ac:dyDescent="0.2">
      <c r="Q604" s="2">
        <v>0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7:30" x14ac:dyDescent="0.2">
      <c r="Q605" s="2">
        <v>0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7:30" x14ac:dyDescent="0.2">
      <c r="Q606" s="2">
        <v>0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7:30" x14ac:dyDescent="0.2">
      <c r="Q607" s="2">
        <v>0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7:30" x14ac:dyDescent="0.2">
      <c r="Q608" s="2">
        <v>0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7:30" x14ac:dyDescent="0.2">
      <c r="Q609" s="2">
        <v>0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7:30" x14ac:dyDescent="0.2">
      <c r="Q610" s="2">
        <v>0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7:30" x14ac:dyDescent="0.2">
      <c r="Q611" s="2">
        <v>0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7:30" x14ac:dyDescent="0.2">
      <c r="Q612" s="2">
        <v>0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7:30" x14ac:dyDescent="0.2">
      <c r="Q613" s="2">
        <v>0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7:30" x14ac:dyDescent="0.2">
      <c r="Q614" s="2">
        <v>0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7:30" x14ac:dyDescent="0.2">
      <c r="Q615" s="2">
        <v>0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7:30" x14ac:dyDescent="0.2">
      <c r="Q616" s="2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7:30" x14ac:dyDescent="0.2">
      <c r="Q617" s="2">
        <v>0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7:30" x14ac:dyDescent="0.2">
      <c r="Q618" s="2">
        <v>0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7:30" x14ac:dyDescent="0.2">
      <c r="Q619" s="2">
        <v>0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7:30" x14ac:dyDescent="0.2">
      <c r="Q620" s="2">
        <v>0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7:30" x14ac:dyDescent="0.2">
      <c r="Q621" s="2">
        <v>0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7:30" x14ac:dyDescent="0.2">
      <c r="Q622" s="2">
        <v>0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7:30" x14ac:dyDescent="0.2">
      <c r="Q623" s="2">
        <v>0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7:30" x14ac:dyDescent="0.2">
      <c r="Q624" s="2">
        <v>0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7:30" x14ac:dyDescent="0.2">
      <c r="Q625" s="2">
        <v>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7:30" x14ac:dyDescent="0.2">
      <c r="Q626" s="2">
        <v>0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7:30" x14ac:dyDescent="0.2">
      <c r="Q627" s="2">
        <v>0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7:30" x14ac:dyDescent="0.2">
      <c r="Q628" s="2"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7:30" x14ac:dyDescent="0.2">
      <c r="Q629" s="2">
        <v>0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7:30" x14ac:dyDescent="0.2">
      <c r="Q630" s="2">
        <v>0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7:30" x14ac:dyDescent="0.2">
      <c r="Q631" s="2">
        <v>0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7:30" x14ac:dyDescent="0.2">
      <c r="Q632" s="2">
        <v>0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7:30" x14ac:dyDescent="0.2">
      <c r="Q633" s="2">
        <v>0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7:30" x14ac:dyDescent="0.2">
      <c r="Q634" s="2">
        <v>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7:30" x14ac:dyDescent="0.2">
      <c r="Q635" s="2">
        <v>0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7:30" x14ac:dyDescent="0.2">
      <c r="Q636" s="2">
        <v>0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7:30" x14ac:dyDescent="0.2">
      <c r="Q637" s="2">
        <v>0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7:30" x14ac:dyDescent="0.2">
      <c r="Q638" s="2">
        <v>0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7:30" x14ac:dyDescent="0.2">
      <c r="Q639" s="2">
        <v>0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7:30" x14ac:dyDescent="0.2">
      <c r="Q640" s="2">
        <v>0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7:30" x14ac:dyDescent="0.2">
      <c r="Q641" s="2">
        <v>0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7:30" x14ac:dyDescent="0.2">
      <c r="Q642" s="2">
        <v>0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7:30" x14ac:dyDescent="0.2">
      <c r="Q643" s="2">
        <v>0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7:30" x14ac:dyDescent="0.2">
      <c r="Q644" s="2">
        <v>0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7:30" x14ac:dyDescent="0.2">
      <c r="Q645" s="2">
        <v>0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7:30" x14ac:dyDescent="0.2">
      <c r="Q646" s="2">
        <v>0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7:30" x14ac:dyDescent="0.2">
      <c r="Q647" s="2">
        <v>0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7:30" x14ac:dyDescent="0.2">
      <c r="Q648" s="2">
        <v>0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7:30" x14ac:dyDescent="0.2">
      <c r="Q649" s="2">
        <v>0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7:30" x14ac:dyDescent="0.2">
      <c r="Q650" s="2">
        <v>0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7:30" x14ac:dyDescent="0.2">
      <c r="Q651" s="2">
        <v>0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7:30" x14ac:dyDescent="0.2">
      <c r="Q652" s="2">
        <v>0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7:30" x14ac:dyDescent="0.2">
      <c r="Q653" s="2">
        <v>0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7:30" x14ac:dyDescent="0.2">
      <c r="Q654" s="2">
        <v>0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7:30" x14ac:dyDescent="0.2">
      <c r="Q655" s="2">
        <v>0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7:30" x14ac:dyDescent="0.2">
      <c r="Q656" s="2">
        <v>0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7:30" x14ac:dyDescent="0.2">
      <c r="Q657" s="2">
        <v>0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7:30" x14ac:dyDescent="0.2">
      <c r="Q658" s="2">
        <v>0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7:30" x14ac:dyDescent="0.2">
      <c r="Q659" s="2">
        <v>0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7:30" x14ac:dyDescent="0.2">
      <c r="Q660" s="2">
        <v>0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7:30" x14ac:dyDescent="0.2">
      <c r="Q661" s="2">
        <v>0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7:30" x14ac:dyDescent="0.2">
      <c r="Q662" s="2">
        <v>0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7:30" x14ac:dyDescent="0.2">
      <c r="Q663" s="2">
        <v>0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7:30" x14ac:dyDescent="0.2">
      <c r="Q664" s="2">
        <v>0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7:30" x14ac:dyDescent="0.2">
      <c r="Q665" s="2">
        <v>0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7:30" x14ac:dyDescent="0.2">
      <c r="Q666" s="2">
        <v>0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7:30" x14ac:dyDescent="0.2">
      <c r="Q667" s="2">
        <v>0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7:30" x14ac:dyDescent="0.2">
      <c r="Q668" s="2">
        <v>0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7:30" x14ac:dyDescent="0.2">
      <c r="Q669" s="2">
        <v>0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7:30" x14ac:dyDescent="0.2">
      <c r="Q670" s="2">
        <v>0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7:30" x14ac:dyDescent="0.2">
      <c r="Q671" s="2">
        <v>0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7:30" x14ac:dyDescent="0.2">
      <c r="Q672" s="2">
        <v>0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7:30" x14ac:dyDescent="0.2">
      <c r="Q673" s="2">
        <v>0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7:30" x14ac:dyDescent="0.2">
      <c r="Q674" s="2">
        <v>0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7:30" x14ac:dyDescent="0.2">
      <c r="Q675" s="2">
        <v>0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7:30" x14ac:dyDescent="0.2">
      <c r="Q676" s="2">
        <v>0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7:30" x14ac:dyDescent="0.2">
      <c r="Q677" s="2">
        <v>0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7:30" x14ac:dyDescent="0.2">
      <c r="Q678" s="2">
        <v>0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7:30" x14ac:dyDescent="0.2">
      <c r="Q679" s="2">
        <v>0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7:30" x14ac:dyDescent="0.2">
      <c r="Q680" s="2">
        <v>0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7:30" x14ac:dyDescent="0.2">
      <c r="Q681" s="2">
        <v>0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7:30" x14ac:dyDescent="0.2">
      <c r="Q682" s="2">
        <v>0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7:30" x14ac:dyDescent="0.2">
      <c r="Q683" s="2">
        <v>0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7:30" x14ac:dyDescent="0.2">
      <c r="Q684" s="2">
        <v>0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7:30" x14ac:dyDescent="0.2">
      <c r="Q685" s="2">
        <v>0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7:30" x14ac:dyDescent="0.2">
      <c r="Q686" s="2">
        <v>0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7:30" x14ac:dyDescent="0.2">
      <c r="Q687" s="2">
        <v>0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7:30" x14ac:dyDescent="0.2">
      <c r="Q688" s="2">
        <v>0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7:30" x14ac:dyDescent="0.2">
      <c r="Q689" s="2">
        <v>0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7:30" x14ac:dyDescent="0.2">
      <c r="Q690" s="2">
        <v>0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7:30" x14ac:dyDescent="0.2">
      <c r="Q691" s="2">
        <v>0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7:30" x14ac:dyDescent="0.2">
      <c r="Q692" s="2">
        <v>0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7:30" x14ac:dyDescent="0.2">
      <c r="Q693" s="2">
        <v>0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7:30" x14ac:dyDescent="0.2">
      <c r="Q694" s="2">
        <v>0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7:30" x14ac:dyDescent="0.2">
      <c r="Q695" s="2">
        <v>0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7:30" x14ac:dyDescent="0.2">
      <c r="Q696" s="2">
        <v>0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7:30" x14ac:dyDescent="0.2">
      <c r="Q697" s="2">
        <v>0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7:30" x14ac:dyDescent="0.2">
      <c r="Q698" s="2">
        <v>0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7:30" x14ac:dyDescent="0.2">
      <c r="Q699" s="2">
        <v>0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7:30" x14ac:dyDescent="0.2">
      <c r="Q700" s="2">
        <v>0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7:30" x14ac:dyDescent="0.2">
      <c r="Q701" s="2">
        <v>0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7:30" x14ac:dyDescent="0.2">
      <c r="Q702" s="2">
        <v>0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7:30" x14ac:dyDescent="0.2">
      <c r="Q703" s="2">
        <v>0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7:30" x14ac:dyDescent="0.2">
      <c r="Q704" s="2">
        <v>0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7:30" x14ac:dyDescent="0.2">
      <c r="Q705" s="2">
        <v>0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7:30" x14ac:dyDescent="0.2">
      <c r="Q706" s="2">
        <v>0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7:30" x14ac:dyDescent="0.2">
      <c r="Q707" s="2">
        <v>0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7:30" x14ac:dyDescent="0.2">
      <c r="Q708" s="2">
        <v>0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7:30" x14ac:dyDescent="0.2">
      <c r="Q709" s="2">
        <v>0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7:30" x14ac:dyDescent="0.2">
      <c r="Q710" s="2">
        <v>0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7:30" x14ac:dyDescent="0.2">
      <c r="Q711" s="2">
        <v>0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7:30" x14ac:dyDescent="0.2">
      <c r="Q712" s="2">
        <v>0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7:30" x14ac:dyDescent="0.2">
      <c r="Q713" s="2">
        <v>0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7:30" x14ac:dyDescent="0.2">
      <c r="Q714" s="2">
        <v>0</v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7:30" x14ac:dyDescent="0.2">
      <c r="Q715" s="2">
        <v>0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7:30" x14ac:dyDescent="0.2">
      <c r="Q716" s="2">
        <v>0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7:30" x14ac:dyDescent="0.2">
      <c r="Q717" s="2">
        <v>0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7:30" x14ac:dyDescent="0.2">
      <c r="Q718" s="2">
        <v>0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7:30" x14ac:dyDescent="0.2">
      <c r="Q719" s="2">
        <v>0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7:30" x14ac:dyDescent="0.2">
      <c r="Q720" s="2">
        <v>0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7:30" x14ac:dyDescent="0.2">
      <c r="Q721" s="2">
        <v>0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7:30" x14ac:dyDescent="0.2">
      <c r="Q722" s="2">
        <v>0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7:30" x14ac:dyDescent="0.2">
      <c r="Q723" s="2">
        <v>0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7:30" x14ac:dyDescent="0.2">
      <c r="Q724" s="2">
        <v>0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7:30" x14ac:dyDescent="0.2">
      <c r="Q725" s="2">
        <v>0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7:30" x14ac:dyDescent="0.2">
      <c r="Q726" s="2">
        <v>0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7:30" x14ac:dyDescent="0.2">
      <c r="Q727" s="2">
        <v>0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7:30" x14ac:dyDescent="0.2">
      <c r="Q728" s="2">
        <v>0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7:30" x14ac:dyDescent="0.2">
      <c r="Q729" s="2">
        <v>0</v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7:30" x14ac:dyDescent="0.2">
      <c r="Q730" s="2">
        <v>0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7:30" x14ac:dyDescent="0.2">
      <c r="Q731" s="2">
        <v>0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7:30" x14ac:dyDescent="0.2">
      <c r="Q732" s="2">
        <v>0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7:30" x14ac:dyDescent="0.2">
      <c r="Q733" s="2">
        <v>0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7:30" x14ac:dyDescent="0.2">
      <c r="Q734" s="2">
        <v>0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7:30" x14ac:dyDescent="0.2">
      <c r="Q735" s="2">
        <v>0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7:30" x14ac:dyDescent="0.2">
      <c r="Q736" s="2">
        <v>0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7:30" x14ac:dyDescent="0.2">
      <c r="Q737" s="2">
        <v>0</v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7:30" x14ac:dyDescent="0.2">
      <c r="Q738" s="2">
        <v>0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7:30" x14ac:dyDescent="0.2">
      <c r="Q739" s="2">
        <v>0</v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7:30" x14ac:dyDescent="0.2">
      <c r="Q740" s="2">
        <v>0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7:30" x14ac:dyDescent="0.2">
      <c r="Q741" s="2">
        <v>0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7:30" x14ac:dyDescent="0.2">
      <c r="Q742" s="2">
        <v>0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7:30" x14ac:dyDescent="0.2">
      <c r="Q743" s="2">
        <v>0</v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7:30" x14ac:dyDescent="0.2">
      <c r="Q744" s="2">
        <v>0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7:30" x14ac:dyDescent="0.2">
      <c r="Q745" s="2">
        <v>0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7:30" x14ac:dyDescent="0.2">
      <c r="Q746" s="2">
        <v>0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7:30" x14ac:dyDescent="0.2">
      <c r="Q747" s="2">
        <v>0</v>
      </c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7:30" x14ac:dyDescent="0.2">
      <c r="Q748" s="2">
        <v>0</v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7:30" x14ac:dyDescent="0.2">
      <c r="Q749" s="2">
        <v>0</v>
      </c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7:30" x14ac:dyDescent="0.2">
      <c r="Q750" s="2">
        <v>0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7:30" x14ac:dyDescent="0.2">
      <c r="Q751" s="2">
        <v>0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7:30" x14ac:dyDescent="0.2">
      <c r="Q752" s="2">
        <v>0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7:30" x14ac:dyDescent="0.2">
      <c r="Q753" s="2">
        <v>0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7:30" x14ac:dyDescent="0.2">
      <c r="Q754" s="2">
        <v>0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7:30" x14ac:dyDescent="0.2">
      <c r="Q755" s="2">
        <v>0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7:30" x14ac:dyDescent="0.2">
      <c r="Q756" s="2">
        <v>0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7:30" x14ac:dyDescent="0.2">
      <c r="Q757" s="2">
        <v>0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7:30" x14ac:dyDescent="0.2">
      <c r="Q758" s="2">
        <v>0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7:30" x14ac:dyDescent="0.2">
      <c r="Q759" s="2">
        <v>0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7:30" x14ac:dyDescent="0.2">
      <c r="Q760" s="2">
        <v>0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7:30" x14ac:dyDescent="0.2">
      <c r="Q761" s="2">
        <v>0</v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7:30" x14ac:dyDescent="0.2">
      <c r="Q762" s="2">
        <v>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7:30" x14ac:dyDescent="0.2">
      <c r="Q763" s="2">
        <v>0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7:30" x14ac:dyDescent="0.2">
      <c r="Q764" s="2">
        <v>0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7:30" x14ac:dyDescent="0.2">
      <c r="Q765" s="2">
        <v>0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7:30" x14ac:dyDescent="0.2">
      <c r="Q766" s="2">
        <v>0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7:30" x14ac:dyDescent="0.2">
      <c r="Q767" s="2">
        <v>0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7:30" x14ac:dyDescent="0.2">
      <c r="Q768" s="2">
        <v>0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7:30" x14ac:dyDescent="0.2">
      <c r="Q769" s="2">
        <v>0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7:30" x14ac:dyDescent="0.2">
      <c r="Q770" s="2">
        <v>0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7:30" x14ac:dyDescent="0.2">
      <c r="Q771" s="2">
        <v>0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7:30" x14ac:dyDescent="0.2">
      <c r="Q772" s="2">
        <v>0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7:30" x14ac:dyDescent="0.2">
      <c r="Q773" s="2">
        <v>0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7:30" x14ac:dyDescent="0.2">
      <c r="Q774" s="2">
        <v>0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7:30" x14ac:dyDescent="0.2">
      <c r="Q775" s="2">
        <v>0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7:30" x14ac:dyDescent="0.2">
      <c r="Q776" s="2">
        <v>0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7:30" x14ac:dyDescent="0.2">
      <c r="Q777" s="2">
        <v>0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7:30" x14ac:dyDescent="0.2">
      <c r="Q778" s="2">
        <v>0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7:30" x14ac:dyDescent="0.2">
      <c r="Q779" s="2">
        <v>0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7:30" x14ac:dyDescent="0.2">
      <c r="Q780" s="2">
        <v>0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7:30" x14ac:dyDescent="0.2">
      <c r="Q781" s="2">
        <v>0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7:30" x14ac:dyDescent="0.2">
      <c r="Q782" s="2">
        <v>0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7:30" x14ac:dyDescent="0.2">
      <c r="Q783" s="2">
        <v>0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7:30" x14ac:dyDescent="0.2">
      <c r="Q784" s="2">
        <v>0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7:30" x14ac:dyDescent="0.2">
      <c r="Q785" s="2">
        <v>0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7:30" x14ac:dyDescent="0.2">
      <c r="Q786" s="2">
        <v>0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7:30" x14ac:dyDescent="0.2">
      <c r="Q787" s="2">
        <v>0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7:30" x14ac:dyDescent="0.2">
      <c r="Q788" s="2">
        <v>0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7:30" x14ac:dyDescent="0.2">
      <c r="Q789" s="2">
        <v>0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7:30" x14ac:dyDescent="0.2">
      <c r="Q790" s="2">
        <v>0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7:30" x14ac:dyDescent="0.2">
      <c r="Q791" s="2">
        <v>0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7:30" x14ac:dyDescent="0.2">
      <c r="Q792" s="2">
        <v>0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7:30" x14ac:dyDescent="0.2">
      <c r="Q793" s="2">
        <v>0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7:30" x14ac:dyDescent="0.2">
      <c r="Q794" s="2">
        <v>0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7:30" x14ac:dyDescent="0.2">
      <c r="Q795" s="2">
        <v>0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7:30" x14ac:dyDescent="0.2">
      <c r="Q796" s="2">
        <v>0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7:30" x14ac:dyDescent="0.2">
      <c r="Q797" s="2">
        <v>0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7:30" x14ac:dyDescent="0.2">
      <c r="Q798" s="2">
        <v>0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7:30" x14ac:dyDescent="0.2">
      <c r="Q799" s="2">
        <v>0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7:30" x14ac:dyDescent="0.2">
      <c r="Q800" s="2">
        <v>0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7:30" x14ac:dyDescent="0.2">
      <c r="Q801" s="2">
        <v>0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7:30" x14ac:dyDescent="0.2">
      <c r="Q802" s="2">
        <v>0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7:30" x14ac:dyDescent="0.2">
      <c r="Q803" s="2">
        <v>0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7:30" x14ac:dyDescent="0.2">
      <c r="Q804" s="2">
        <v>0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7:30" x14ac:dyDescent="0.2">
      <c r="Q805" s="2">
        <v>0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7:30" x14ac:dyDescent="0.2">
      <c r="Q806" s="2">
        <v>0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7:30" x14ac:dyDescent="0.2">
      <c r="Q807" s="2">
        <v>0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7:30" x14ac:dyDescent="0.2">
      <c r="Q808" s="2">
        <v>0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7:30" x14ac:dyDescent="0.2">
      <c r="Q809" s="2">
        <v>0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7:30" x14ac:dyDescent="0.2">
      <c r="Q810" s="2">
        <v>0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7:30" x14ac:dyDescent="0.2">
      <c r="Q811" s="2">
        <v>0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7:30" x14ac:dyDescent="0.2">
      <c r="Q812" s="2">
        <v>0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7:30" x14ac:dyDescent="0.2">
      <c r="Q813" s="2">
        <v>0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7:30" x14ac:dyDescent="0.2">
      <c r="Q814" s="2">
        <v>0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7:30" x14ac:dyDescent="0.2">
      <c r="Q815" s="2">
        <v>0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7:30" x14ac:dyDescent="0.2">
      <c r="Q816" s="2">
        <v>0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7:30" x14ac:dyDescent="0.2">
      <c r="Q817" s="2">
        <v>0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7:30" x14ac:dyDescent="0.2">
      <c r="Q818" s="2">
        <v>0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7:30" x14ac:dyDescent="0.2">
      <c r="Q819" s="2">
        <v>0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7:30" x14ac:dyDescent="0.2">
      <c r="Q820" s="2">
        <v>0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7:30" x14ac:dyDescent="0.2">
      <c r="Q821" s="2">
        <v>0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7:30" x14ac:dyDescent="0.2">
      <c r="Q822" s="2">
        <v>0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7:30" x14ac:dyDescent="0.2">
      <c r="Q823" s="2">
        <v>0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7:30" x14ac:dyDescent="0.2">
      <c r="Q824" s="2">
        <v>0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7:30" x14ac:dyDescent="0.2">
      <c r="Q825" s="2">
        <v>0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7:30" x14ac:dyDescent="0.2">
      <c r="Q826" s="2">
        <v>0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7:30" x14ac:dyDescent="0.2">
      <c r="Q827" s="2">
        <v>0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7:30" x14ac:dyDescent="0.2">
      <c r="Q828" s="2">
        <v>0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7:30" x14ac:dyDescent="0.2">
      <c r="Q829" s="2">
        <v>0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7:30" x14ac:dyDescent="0.2">
      <c r="Q830" s="2">
        <v>0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7:30" x14ac:dyDescent="0.2">
      <c r="Q831" s="2">
        <v>0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7:30" x14ac:dyDescent="0.2">
      <c r="Q832" s="2">
        <v>0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7:30" x14ac:dyDescent="0.2">
      <c r="Q833" s="2">
        <v>0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7:30" x14ac:dyDescent="0.2">
      <c r="Q834" s="2">
        <v>0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7:30" x14ac:dyDescent="0.2">
      <c r="Q835" s="2">
        <v>0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7:30" x14ac:dyDescent="0.2">
      <c r="Q836" s="2">
        <v>0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7:30" x14ac:dyDescent="0.2">
      <c r="Q837" s="2">
        <v>0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7:30" x14ac:dyDescent="0.2">
      <c r="Q838" s="2">
        <v>0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7:30" x14ac:dyDescent="0.2">
      <c r="Q839" s="2">
        <v>0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7:30" x14ac:dyDescent="0.2">
      <c r="Q840" s="2">
        <v>0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7:30" x14ac:dyDescent="0.2">
      <c r="Q841" s="2">
        <v>0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7:30" x14ac:dyDescent="0.2">
      <c r="Q842" s="2">
        <v>0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7:30" x14ac:dyDescent="0.2">
      <c r="Q843" s="2">
        <v>0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7:30" x14ac:dyDescent="0.2">
      <c r="Q844" s="2">
        <v>0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7:30" x14ac:dyDescent="0.2">
      <c r="Q845" s="2">
        <v>0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7:30" x14ac:dyDescent="0.2">
      <c r="Q846" s="2">
        <v>0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7:30" x14ac:dyDescent="0.2">
      <c r="Q847" s="2">
        <v>0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7:30" x14ac:dyDescent="0.2">
      <c r="Q848" s="2">
        <v>0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7:30" x14ac:dyDescent="0.2">
      <c r="Q849" s="2">
        <v>0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7:30" x14ac:dyDescent="0.2">
      <c r="Q850" s="2">
        <v>0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7:30" x14ac:dyDescent="0.2">
      <c r="Q851" s="2">
        <v>0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7:30" x14ac:dyDescent="0.2">
      <c r="Q852" s="2">
        <v>0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7:30" x14ac:dyDescent="0.2">
      <c r="Q853" s="2">
        <v>0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7:30" x14ac:dyDescent="0.2">
      <c r="Q854" s="2">
        <v>0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7:30" x14ac:dyDescent="0.2">
      <c r="Q855" s="2">
        <v>0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7:30" x14ac:dyDescent="0.2">
      <c r="Q856" s="2">
        <v>0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7:30" x14ac:dyDescent="0.2">
      <c r="Q857" s="2">
        <v>0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7:30" x14ac:dyDescent="0.2">
      <c r="Q858" s="2">
        <v>0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7:30" x14ac:dyDescent="0.2">
      <c r="Q859" s="2">
        <v>0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7:30" x14ac:dyDescent="0.2">
      <c r="Q860" s="2">
        <v>0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7:30" x14ac:dyDescent="0.2">
      <c r="Q861" s="2">
        <v>0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7:30" x14ac:dyDescent="0.2">
      <c r="Q862" s="2">
        <v>0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7:30" x14ac:dyDescent="0.2">
      <c r="Q863" s="2">
        <v>0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7:30" x14ac:dyDescent="0.2">
      <c r="Q864" s="2">
        <v>0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7:30" x14ac:dyDescent="0.2">
      <c r="Q865" s="2">
        <v>0</v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7:30" x14ac:dyDescent="0.2">
      <c r="Q866" s="2">
        <v>0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7:30" x14ac:dyDescent="0.2">
      <c r="Q867" s="2">
        <v>0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7:30" x14ac:dyDescent="0.2">
      <c r="Q868" s="2">
        <v>0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7:30" x14ac:dyDescent="0.2">
      <c r="Q869" s="2">
        <v>0</v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7:30" x14ac:dyDescent="0.2">
      <c r="Q870" s="2">
        <v>0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7:30" x14ac:dyDescent="0.2">
      <c r="Q871" s="2">
        <v>0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7:30" x14ac:dyDescent="0.2">
      <c r="Q872" s="2">
        <v>0</v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7:30" x14ac:dyDescent="0.2">
      <c r="Q873" s="2">
        <v>0</v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7:30" x14ac:dyDescent="0.2">
      <c r="Q874" s="2">
        <v>0</v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7:30" x14ac:dyDescent="0.2">
      <c r="Q875" s="2">
        <v>0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7:30" x14ac:dyDescent="0.2">
      <c r="Q876" s="2">
        <v>0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7:30" x14ac:dyDescent="0.2">
      <c r="Q877" s="2">
        <v>0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7:30" x14ac:dyDescent="0.2">
      <c r="Q878" s="2">
        <v>0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7:30" x14ac:dyDescent="0.2">
      <c r="Q879" s="2">
        <v>0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7:30" x14ac:dyDescent="0.2">
      <c r="Q880" s="2">
        <v>0</v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7:30" x14ac:dyDescent="0.2">
      <c r="Q881" s="2">
        <v>0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7:30" x14ac:dyDescent="0.2">
      <c r="Q882" s="2">
        <v>0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7:30" x14ac:dyDescent="0.2">
      <c r="Q883" s="2">
        <v>0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7:30" x14ac:dyDescent="0.2">
      <c r="Q884" s="2">
        <v>0</v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7:30" x14ac:dyDescent="0.2">
      <c r="Q885" s="2">
        <v>0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7:30" x14ac:dyDescent="0.2">
      <c r="Q886" s="2">
        <v>0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7:30" x14ac:dyDescent="0.2">
      <c r="Q887" s="2">
        <v>0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7:30" x14ac:dyDescent="0.2">
      <c r="Q888" s="2">
        <v>0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7:30" x14ac:dyDescent="0.2">
      <c r="Q889" s="2">
        <v>0</v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7:30" x14ac:dyDescent="0.2">
      <c r="Q890" s="2">
        <v>0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7:30" x14ac:dyDescent="0.2">
      <c r="Q891" s="2">
        <v>0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7:30" x14ac:dyDescent="0.2">
      <c r="Q892" s="2">
        <v>0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7:30" x14ac:dyDescent="0.2">
      <c r="Q893" s="2">
        <v>0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7:30" x14ac:dyDescent="0.2">
      <c r="Q894" s="2">
        <v>0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7:30" x14ac:dyDescent="0.2">
      <c r="Q895" s="2">
        <v>0</v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7:30" x14ac:dyDescent="0.2">
      <c r="Q896" s="2">
        <v>0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7:30" x14ac:dyDescent="0.2">
      <c r="Q897" s="2">
        <v>0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7:30" x14ac:dyDescent="0.2">
      <c r="Q898" s="2">
        <v>0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7:30" x14ac:dyDescent="0.2">
      <c r="Q899" s="2">
        <v>0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7:30" x14ac:dyDescent="0.2">
      <c r="Q900" s="2">
        <v>0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7:30" x14ac:dyDescent="0.2">
      <c r="Q901" s="2">
        <v>0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7:30" x14ac:dyDescent="0.2">
      <c r="Q902" s="2">
        <v>0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7:30" x14ac:dyDescent="0.2">
      <c r="Q903" s="2">
        <v>0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7:30" x14ac:dyDescent="0.2">
      <c r="Q904" s="2">
        <v>0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7:30" x14ac:dyDescent="0.2">
      <c r="Q905" s="2">
        <v>0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7:30" x14ac:dyDescent="0.2">
      <c r="Q906" s="2">
        <v>0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7:30" x14ac:dyDescent="0.2">
      <c r="Q907" s="2">
        <v>0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7:30" x14ac:dyDescent="0.2">
      <c r="Q908" s="2">
        <v>0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7:30" x14ac:dyDescent="0.2">
      <c r="Q909" s="2">
        <v>0</v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7:30" x14ac:dyDescent="0.2">
      <c r="Q910" s="2">
        <v>0</v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7:30" x14ac:dyDescent="0.2">
      <c r="Q911" s="2">
        <v>0</v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7:30" x14ac:dyDescent="0.2">
      <c r="Q912" s="2">
        <v>0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7:30" x14ac:dyDescent="0.2">
      <c r="Q913" s="2">
        <v>0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7:30" x14ac:dyDescent="0.2">
      <c r="Q914" s="2">
        <v>0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7:30" x14ac:dyDescent="0.2">
      <c r="Q915" s="2">
        <v>0</v>
      </c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7:30" x14ac:dyDescent="0.2">
      <c r="Q916" s="2">
        <v>0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7:30" x14ac:dyDescent="0.2">
      <c r="Q917" s="2">
        <v>0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7:30" x14ac:dyDescent="0.2">
      <c r="Q918" s="2">
        <v>0</v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7:30" x14ac:dyDescent="0.2">
      <c r="Q919" s="2">
        <v>0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7:30" x14ac:dyDescent="0.2">
      <c r="Q920" s="2">
        <v>0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7:30" x14ac:dyDescent="0.2">
      <c r="Q921" s="2">
        <v>0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7:30" x14ac:dyDescent="0.2">
      <c r="Q922" s="2">
        <v>0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7:30" x14ac:dyDescent="0.2">
      <c r="Q923" s="2">
        <v>0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7:30" x14ac:dyDescent="0.2">
      <c r="Q924" s="2">
        <v>0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7:30" x14ac:dyDescent="0.2">
      <c r="Q925" s="2">
        <v>0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7:30" x14ac:dyDescent="0.2">
      <c r="Q926" s="2">
        <v>0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7:30" x14ac:dyDescent="0.2">
      <c r="Q927" s="2">
        <v>0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7:30" x14ac:dyDescent="0.2">
      <c r="Q928" s="2">
        <v>0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7:30" x14ac:dyDescent="0.2">
      <c r="Q929" s="2">
        <v>0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7:30" x14ac:dyDescent="0.2">
      <c r="Q930" s="2">
        <v>0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7:30" x14ac:dyDescent="0.2">
      <c r="Q931" s="2">
        <v>0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7:30" x14ac:dyDescent="0.2">
      <c r="Q932" s="2">
        <v>0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7:30" x14ac:dyDescent="0.2">
      <c r="Q933" s="2">
        <v>0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7:30" x14ac:dyDescent="0.2">
      <c r="Q934" s="2">
        <v>0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7:30" x14ac:dyDescent="0.2">
      <c r="Q935" s="2">
        <v>0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7:30" x14ac:dyDescent="0.2">
      <c r="Q936" s="2">
        <v>0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7:30" x14ac:dyDescent="0.2">
      <c r="Q937" s="2">
        <v>0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7:30" x14ac:dyDescent="0.2">
      <c r="Q938" s="2">
        <v>0</v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7:30" x14ac:dyDescent="0.2">
      <c r="Q939" s="2">
        <v>0</v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7:30" x14ac:dyDescent="0.2">
      <c r="Q940" s="2">
        <v>0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7:30" x14ac:dyDescent="0.2">
      <c r="Q941" s="2">
        <v>0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7:30" x14ac:dyDescent="0.2">
      <c r="Q942" s="2">
        <v>0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7:30" x14ac:dyDescent="0.2">
      <c r="Q943" s="2">
        <v>0</v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7:30" x14ac:dyDescent="0.2">
      <c r="Q944" s="2">
        <v>0</v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7:30" x14ac:dyDescent="0.2">
      <c r="Q945" s="2">
        <v>0</v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7:30" x14ac:dyDescent="0.2">
      <c r="Q946" s="2">
        <v>0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7:30" x14ac:dyDescent="0.2">
      <c r="Q947" s="2">
        <v>0</v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7:30" x14ac:dyDescent="0.2">
      <c r="Q948" s="2">
        <v>0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7:30" x14ac:dyDescent="0.2">
      <c r="Q949" s="2">
        <v>0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7:30" x14ac:dyDescent="0.2">
      <c r="Q950" s="2">
        <v>0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7:30" x14ac:dyDescent="0.2">
      <c r="Q951" s="2">
        <v>0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7:30" x14ac:dyDescent="0.2">
      <c r="Q952" s="2">
        <v>0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7:30" x14ac:dyDescent="0.2">
      <c r="Q953" s="2">
        <v>0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7:30" x14ac:dyDescent="0.2">
      <c r="Q954" s="2">
        <v>0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7:30" x14ac:dyDescent="0.2">
      <c r="Q955" s="2">
        <v>0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7:30" x14ac:dyDescent="0.2">
      <c r="Q956" s="2">
        <v>0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7:30" x14ac:dyDescent="0.2">
      <c r="Q957" s="2">
        <v>0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7:30" x14ac:dyDescent="0.2">
      <c r="Q958" s="2">
        <v>0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7:30" x14ac:dyDescent="0.2">
      <c r="Q959" s="2">
        <v>0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7:30" x14ac:dyDescent="0.2">
      <c r="Q960" s="2">
        <v>0</v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7:30" x14ac:dyDescent="0.2">
      <c r="Q961" s="2">
        <v>0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7:30" x14ac:dyDescent="0.2">
      <c r="Q962" s="2">
        <v>0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7:30" x14ac:dyDescent="0.2">
      <c r="Q963" s="2">
        <v>0</v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7:30" x14ac:dyDescent="0.2">
      <c r="Q964" s="2">
        <v>0</v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7:30" x14ac:dyDescent="0.2">
      <c r="Q965" s="2">
        <v>0</v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7:30" x14ac:dyDescent="0.2">
      <c r="Q966" s="2">
        <v>0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7:30" x14ac:dyDescent="0.2">
      <c r="Q967" s="2">
        <v>0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7:30" x14ac:dyDescent="0.2">
      <c r="Q968" s="2">
        <v>0</v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7:30" x14ac:dyDescent="0.2">
      <c r="Q969" s="2">
        <v>0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7:30" x14ac:dyDescent="0.2">
      <c r="Q970" s="2">
        <v>0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7:30" x14ac:dyDescent="0.2">
      <c r="Q971" s="2">
        <v>0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7:30" x14ac:dyDescent="0.2">
      <c r="Q972" s="2">
        <v>0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7:30" x14ac:dyDescent="0.2">
      <c r="Q973" s="2">
        <v>0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7:30" x14ac:dyDescent="0.2">
      <c r="Q974" s="2">
        <v>0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7:30" x14ac:dyDescent="0.2">
      <c r="Q975" s="2">
        <v>0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7:30" x14ac:dyDescent="0.2">
      <c r="Q976" s="2">
        <v>0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7:30" x14ac:dyDescent="0.2">
      <c r="Q977" s="2">
        <v>0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7:30" x14ac:dyDescent="0.2">
      <c r="Q978" s="2">
        <v>0</v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7:30" x14ac:dyDescent="0.2">
      <c r="Q979" s="2">
        <v>0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7:30" x14ac:dyDescent="0.2">
      <c r="Q980" s="2">
        <v>0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7:30" x14ac:dyDescent="0.2">
      <c r="Q981" s="2">
        <v>0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7:30" x14ac:dyDescent="0.2">
      <c r="Q982" s="2">
        <v>0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7:30" x14ac:dyDescent="0.2">
      <c r="Q983" s="2">
        <v>0</v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7:30" x14ac:dyDescent="0.2">
      <c r="Q984" s="2">
        <v>0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7:30" x14ac:dyDescent="0.2">
      <c r="Q985" s="2">
        <v>0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7:30" x14ac:dyDescent="0.2">
      <c r="Q986" s="2">
        <v>0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7:30" x14ac:dyDescent="0.2">
      <c r="Q987" s="2">
        <v>0</v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7:30" x14ac:dyDescent="0.2">
      <c r="Q988" s="2">
        <v>0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7:30" x14ac:dyDescent="0.2">
      <c r="Q989" s="2">
        <v>0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7:30" x14ac:dyDescent="0.2">
      <c r="Q990" s="2">
        <v>0</v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7:30" x14ac:dyDescent="0.2">
      <c r="Q991" s="2">
        <v>0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7:30" x14ac:dyDescent="0.2">
      <c r="Q992" s="2">
        <v>0</v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7:30" x14ac:dyDescent="0.2">
      <c r="Q993" s="2">
        <v>0</v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7:30" x14ac:dyDescent="0.2">
      <c r="Q994" s="2">
        <v>0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7:30" x14ac:dyDescent="0.2">
      <c r="Q995" s="2">
        <v>0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7:30" x14ac:dyDescent="0.2">
      <c r="Q996" s="2">
        <v>0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7:30" x14ac:dyDescent="0.2">
      <c r="Q997" s="2">
        <v>0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7:30" x14ac:dyDescent="0.2">
      <c r="Q998" s="2" t="e">
        <v>#N/A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REGIONS</vt:lpstr>
      <vt:lpstr>Estimates of the use of water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ODIELI</cp:lastModifiedBy>
  <dcterms:created xsi:type="dcterms:W3CDTF">2024-10-17T11:45:54Z</dcterms:created>
  <dcterms:modified xsi:type="dcterms:W3CDTF">2024-10-17T11:45:54Z</dcterms:modified>
</cp:coreProperties>
</file>