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sateur\chronobio-client\Documents\"/>
    </mc:Choice>
  </mc:AlternateContent>
  <xr:revisionPtr revIDLastSave="0" documentId="13_ncr:1_{CD1A50B9-9BED-41FA-8551-675C61AC3BE6}" xr6:coauthVersionLast="47" xr6:coauthVersionMax="47" xr10:uidLastSave="{00000000-0000-0000-0000-000000000000}"/>
  <bookViews>
    <workbookView xWindow="-120" yWindow="-16320" windowWidth="29040" windowHeight="15720" tabRatio="500" activeTab="3" xr2:uid="{00000000-000D-0000-FFFF-FFFF00000000}"/>
  </bookViews>
  <sheets>
    <sheet name="donnees" sheetId="1" r:id="rId1"/>
    <sheet name="calcul salaires" sheetId="2" r:id="rId2"/>
    <sheet name="calcul vente" sheetId="3" r:id="rId3"/>
    <sheet name="production soupe" sheetId="4" r:id="rId4"/>
  </sheets>
  <definedNames>
    <definedName name="_xlnm._FilterDatabase" localSheetId="0">#REF!</definedName>
  </definedNames>
  <calcPr calcId="191029" iterateDelta="1E-4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18" i="4" l="1"/>
  <c r="O19" i="4" s="1"/>
  <c r="O20" i="4" s="1"/>
  <c r="O21" i="4" s="1"/>
  <c r="O22" i="4" s="1"/>
  <c r="O23" i="4" s="1"/>
  <c r="O24" i="4" s="1"/>
  <c r="O25" i="4" s="1"/>
  <c r="O26" i="4" s="1"/>
  <c r="O27" i="4" s="1"/>
  <c r="O28" i="4" s="1"/>
  <c r="O29" i="4" s="1"/>
  <c r="O30" i="4" s="1"/>
  <c r="O31" i="4" s="1"/>
  <c r="O32" i="4" s="1"/>
  <c r="O33" i="4" s="1"/>
  <c r="O34" i="4" s="1"/>
  <c r="O35" i="4" s="1"/>
  <c r="O36" i="4" s="1"/>
  <c r="O37" i="4" s="1"/>
  <c r="O38" i="4" s="1"/>
  <c r="O39" i="4" s="1"/>
  <c r="O40" i="4" s="1"/>
  <c r="O41" i="4" s="1"/>
  <c r="O42" i="4" s="1"/>
  <c r="O43" i="4" s="1"/>
  <c r="O44" i="4" s="1"/>
  <c r="O45" i="4" s="1"/>
  <c r="O46" i="4" s="1"/>
  <c r="O47" i="4" s="1"/>
  <c r="O48" i="4" s="1"/>
  <c r="O49" i="4" s="1"/>
  <c r="O50" i="4" s="1"/>
  <c r="O51" i="4" s="1"/>
  <c r="O52" i="4" s="1"/>
  <c r="O53" i="4" s="1"/>
  <c r="O54" i="4" s="1"/>
  <c r="O55" i="4" s="1"/>
  <c r="O56" i="4" s="1"/>
  <c r="O57" i="4" s="1"/>
  <c r="O58" i="4" s="1"/>
  <c r="O59" i="4" s="1"/>
  <c r="O60" i="4" s="1"/>
  <c r="O61" i="4" s="1"/>
  <c r="O62" i="4" s="1"/>
  <c r="O63" i="4" s="1"/>
  <c r="O64" i="4" s="1"/>
  <c r="O65" i="4" s="1"/>
  <c r="O66" i="4" s="1"/>
  <c r="O67" i="4" s="1"/>
  <c r="O68" i="4" s="1"/>
  <c r="O69" i="4" s="1"/>
  <c r="O70" i="4" s="1"/>
  <c r="O71" i="4" s="1"/>
  <c r="O72" i="4" s="1"/>
  <c r="O73" i="4" s="1"/>
  <c r="O74" i="4" s="1"/>
  <c r="O75" i="4" s="1"/>
  <c r="O76" i="4" s="1"/>
  <c r="O77" i="4" s="1"/>
  <c r="O78" i="4" s="1"/>
  <c r="O79" i="4" s="1"/>
  <c r="O80" i="4" s="1"/>
  <c r="O81" i="4" s="1"/>
  <c r="O82" i="4" s="1"/>
  <c r="O83" i="4" s="1"/>
  <c r="O84" i="4" s="1"/>
  <c r="O85" i="4" s="1"/>
  <c r="O86" i="4" s="1"/>
  <c r="O87" i="4" s="1"/>
  <c r="O88" i="4" s="1"/>
  <c r="O89" i="4" s="1"/>
  <c r="O90" i="4" s="1"/>
  <c r="O91" i="4" s="1"/>
  <c r="O92" i="4" s="1"/>
  <c r="O93" i="4" s="1"/>
  <c r="O94" i="4" s="1"/>
  <c r="O95" i="4" s="1"/>
  <c r="O96" i="4" s="1"/>
  <c r="O97" i="4" s="1"/>
  <c r="O98" i="4" s="1"/>
  <c r="O99" i="4" s="1"/>
  <c r="O100" i="4" s="1"/>
  <c r="O101" i="4" s="1"/>
  <c r="O102" i="4" s="1"/>
  <c r="O103" i="4" s="1"/>
  <c r="O104" i="4" s="1"/>
  <c r="O105" i="4" s="1"/>
  <c r="O106" i="4" s="1"/>
  <c r="O107" i="4" s="1"/>
  <c r="O108" i="4" s="1"/>
  <c r="O109" i="4" s="1"/>
  <c r="O110" i="4" s="1"/>
  <c r="O111" i="4" s="1"/>
  <c r="O112" i="4" s="1"/>
  <c r="O113" i="4" s="1"/>
  <c r="O114" i="4" s="1"/>
  <c r="O115" i="4" s="1"/>
  <c r="O116" i="4" s="1"/>
  <c r="O117" i="4" s="1"/>
  <c r="O118" i="4" s="1"/>
  <c r="O119" i="4" s="1"/>
  <c r="O120" i="4" s="1"/>
  <c r="O121" i="4" s="1"/>
  <c r="O122" i="4" s="1"/>
  <c r="O123" i="4" s="1"/>
  <c r="O124" i="4" s="1"/>
  <c r="O125" i="4" s="1"/>
  <c r="O126" i="4" s="1"/>
  <c r="O127" i="4" s="1"/>
  <c r="O128" i="4" s="1"/>
  <c r="O129" i="4" s="1"/>
  <c r="O130" i="4" s="1"/>
  <c r="O131" i="4" s="1"/>
  <c r="O132" i="4" s="1"/>
  <c r="O133" i="4" s="1"/>
  <c r="O134" i="4" s="1"/>
  <c r="O135" i="4" s="1"/>
  <c r="O136" i="4" s="1"/>
  <c r="O137" i="4" s="1"/>
  <c r="O138" i="4" s="1"/>
  <c r="O139" i="4" s="1"/>
  <c r="O140" i="4" s="1"/>
  <c r="O141" i="4" s="1"/>
  <c r="O142" i="4" s="1"/>
  <c r="O143" i="4" s="1"/>
  <c r="O144" i="4" s="1"/>
  <c r="O145" i="4" s="1"/>
  <c r="O146" i="4" s="1"/>
  <c r="O147" i="4" s="1"/>
  <c r="O148" i="4" s="1"/>
  <c r="O149" i="4" s="1"/>
  <c r="O150" i="4" s="1"/>
  <c r="O151" i="4" s="1"/>
  <c r="O152" i="4" s="1"/>
  <c r="O153" i="4" s="1"/>
  <c r="O154" i="4" s="1"/>
  <c r="O155" i="4" s="1"/>
  <c r="O156" i="4" s="1"/>
  <c r="O157" i="4" s="1"/>
  <c r="O158" i="4" s="1"/>
  <c r="O159" i="4" s="1"/>
  <c r="O160" i="4" s="1"/>
  <c r="O161" i="4" s="1"/>
  <c r="O162" i="4" s="1"/>
  <c r="O163" i="4" s="1"/>
  <c r="O164" i="4" s="1"/>
  <c r="O165" i="4" s="1"/>
  <c r="O166" i="4" s="1"/>
  <c r="O167" i="4" s="1"/>
  <c r="O168" i="4" s="1"/>
  <c r="O169" i="4" s="1"/>
  <c r="O170" i="4" s="1"/>
  <c r="O171" i="4" s="1"/>
  <c r="O172" i="4" s="1"/>
  <c r="O173" i="4" s="1"/>
  <c r="O174" i="4" s="1"/>
  <c r="O175" i="4" s="1"/>
  <c r="O176" i="4" s="1"/>
  <c r="O177" i="4" s="1"/>
  <c r="O178" i="4" s="1"/>
  <c r="O179" i="4" s="1"/>
  <c r="O180" i="4" s="1"/>
  <c r="O181" i="4" s="1"/>
  <c r="O182" i="4" s="1"/>
  <c r="O183" i="4" s="1"/>
  <c r="O184" i="4" s="1"/>
  <c r="O185" i="4" s="1"/>
  <c r="O186" i="4" s="1"/>
  <c r="O187" i="4" s="1"/>
  <c r="O188" i="4" s="1"/>
  <c r="O189" i="4" s="1"/>
  <c r="O190" i="4" s="1"/>
  <c r="O191" i="4" s="1"/>
  <c r="O192" i="4" s="1"/>
  <c r="O193" i="4" s="1"/>
  <c r="O194" i="4" s="1"/>
  <c r="O195" i="4" s="1"/>
  <c r="O196" i="4" s="1"/>
  <c r="O197" i="4" s="1"/>
  <c r="O198" i="4" s="1"/>
  <c r="O199" i="4" s="1"/>
  <c r="O200" i="4" s="1"/>
  <c r="O201" i="4" s="1"/>
  <c r="O202" i="4" s="1"/>
  <c r="O203" i="4" s="1"/>
  <c r="O204" i="4" s="1"/>
  <c r="O205" i="4" s="1"/>
  <c r="O206" i="4" s="1"/>
  <c r="O207" i="4" s="1"/>
  <c r="O208" i="4" s="1"/>
  <c r="O209" i="4" s="1"/>
  <c r="O210" i="4" s="1"/>
  <c r="O211" i="4" s="1"/>
  <c r="O212" i="4" s="1"/>
  <c r="O213" i="4" s="1"/>
  <c r="O214" i="4" s="1"/>
  <c r="O215" i="4" s="1"/>
  <c r="O216" i="4" s="1"/>
  <c r="O217" i="4" s="1"/>
  <c r="O218" i="4" s="1"/>
  <c r="O219" i="4" s="1"/>
  <c r="O220" i="4" s="1"/>
  <c r="O221" i="4" s="1"/>
  <c r="O222" i="4" s="1"/>
  <c r="T34" i="4" s="1"/>
  <c r="O17" i="4"/>
  <c r="O16" i="4"/>
  <c r="U42" i="4"/>
  <c r="U25" i="4"/>
  <c r="V9" i="4"/>
  <c r="W9" i="4" s="1"/>
  <c r="X9" i="4" s="1"/>
  <c r="V8" i="4"/>
  <c r="W8" i="4" s="1"/>
  <c r="X8" i="4" s="1"/>
  <c r="V7" i="4"/>
  <c r="W7" i="4" s="1"/>
  <c r="X7" i="4" s="1"/>
  <c r="V6" i="4"/>
  <c r="W6" i="4" s="1"/>
  <c r="X6" i="4" s="1"/>
  <c r="V5" i="4"/>
  <c r="W5" i="4" s="1"/>
  <c r="X5" i="4" s="1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5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6" i="3"/>
  <c r="G7" i="3"/>
  <c r="G8" i="3"/>
  <c r="G9" i="3"/>
  <c r="G5" i="3"/>
  <c r="D124" i="3"/>
  <c r="E124" i="3" s="1"/>
  <c r="F124" i="3" s="1"/>
  <c r="D123" i="3"/>
  <c r="E123" i="3" s="1"/>
  <c r="F123" i="3" s="1"/>
  <c r="E122" i="3"/>
  <c r="F122" i="3" s="1"/>
  <c r="D122" i="3"/>
  <c r="D121" i="3"/>
  <c r="E121" i="3" s="1"/>
  <c r="F121" i="3" s="1"/>
  <c r="D120" i="3"/>
  <c r="E120" i="3" s="1"/>
  <c r="F120" i="3" s="1"/>
  <c r="D119" i="3"/>
  <c r="E119" i="3" s="1"/>
  <c r="F119" i="3" s="1"/>
  <c r="D118" i="3"/>
  <c r="E118" i="3" s="1"/>
  <c r="F118" i="3" s="1"/>
  <c r="D117" i="3"/>
  <c r="E117" i="3" s="1"/>
  <c r="F117" i="3" s="1"/>
  <c r="D116" i="3"/>
  <c r="E116" i="3" s="1"/>
  <c r="F116" i="3" s="1"/>
  <c r="D115" i="3"/>
  <c r="E115" i="3" s="1"/>
  <c r="F115" i="3" s="1"/>
  <c r="E114" i="3"/>
  <c r="F114" i="3" s="1"/>
  <c r="D114" i="3"/>
  <c r="D113" i="3"/>
  <c r="E113" i="3" s="1"/>
  <c r="F113" i="3" s="1"/>
  <c r="D112" i="3"/>
  <c r="E112" i="3" s="1"/>
  <c r="F112" i="3" s="1"/>
  <c r="D111" i="3"/>
  <c r="E111" i="3" s="1"/>
  <c r="F111" i="3" s="1"/>
  <c r="E110" i="3"/>
  <c r="F110" i="3" s="1"/>
  <c r="D110" i="3"/>
  <c r="D109" i="3"/>
  <c r="E109" i="3" s="1"/>
  <c r="F109" i="3" s="1"/>
  <c r="D108" i="3"/>
  <c r="E108" i="3" s="1"/>
  <c r="F108" i="3" s="1"/>
  <c r="D107" i="3"/>
  <c r="E107" i="3" s="1"/>
  <c r="F107" i="3" s="1"/>
  <c r="E106" i="3"/>
  <c r="F106" i="3" s="1"/>
  <c r="D106" i="3"/>
  <c r="D105" i="3"/>
  <c r="E105" i="3" s="1"/>
  <c r="F105" i="3" s="1"/>
  <c r="D104" i="3"/>
  <c r="E104" i="3" s="1"/>
  <c r="F104" i="3" s="1"/>
  <c r="F103" i="3"/>
  <c r="D103" i="3"/>
  <c r="E103" i="3" s="1"/>
  <c r="D102" i="3"/>
  <c r="E102" i="3" s="1"/>
  <c r="F102" i="3" s="1"/>
  <c r="D101" i="3"/>
  <c r="E101" i="3" s="1"/>
  <c r="F101" i="3" s="1"/>
  <c r="D100" i="3"/>
  <c r="E100" i="3" s="1"/>
  <c r="F100" i="3" s="1"/>
  <c r="D99" i="3"/>
  <c r="E99" i="3" s="1"/>
  <c r="F99" i="3" s="1"/>
  <c r="E98" i="3"/>
  <c r="F98" i="3" s="1"/>
  <c r="D98" i="3"/>
  <c r="D97" i="3"/>
  <c r="E97" i="3" s="1"/>
  <c r="F97" i="3" s="1"/>
  <c r="E96" i="3"/>
  <c r="F96" i="3" s="1"/>
  <c r="D96" i="3"/>
  <c r="D95" i="3"/>
  <c r="E95" i="3" s="1"/>
  <c r="F95" i="3" s="1"/>
  <c r="D94" i="3"/>
  <c r="E94" i="3" s="1"/>
  <c r="F94" i="3" s="1"/>
  <c r="D93" i="3"/>
  <c r="E93" i="3" s="1"/>
  <c r="F93" i="3" s="1"/>
  <c r="D92" i="3"/>
  <c r="E92" i="3" s="1"/>
  <c r="F92" i="3" s="1"/>
  <c r="D91" i="3"/>
  <c r="E91" i="3" s="1"/>
  <c r="F91" i="3" s="1"/>
  <c r="E90" i="3"/>
  <c r="F90" i="3" s="1"/>
  <c r="D90" i="3"/>
  <c r="D89" i="3"/>
  <c r="E89" i="3" s="1"/>
  <c r="F89" i="3" s="1"/>
  <c r="D88" i="3"/>
  <c r="E88" i="3" s="1"/>
  <c r="F88" i="3" s="1"/>
  <c r="D87" i="3"/>
  <c r="E87" i="3" s="1"/>
  <c r="F87" i="3" s="1"/>
  <c r="D86" i="3"/>
  <c r="E86" i="3" s="1"/>
  <c r="F86" i="3" s="1"/>
  <c r="D85" i="3"/>
  <c r="E85" i="3" s="1"/>
  <c r="F85" i="3" s="1"/>
  <c r="D84" i="3"/>
  <c r="E84" i="3" s="1"/>
  <c r="F84" i="3" s="1"/>
  <c r="D83" i="3"/>
  <c r="E83" i="3" s="1"/>
  <c r="F83" i="3" s="1"/>
  <c r="E82" i="3"/>
  <c r="F82" i="3" s="1"/>
  <c r="D82" i="3"/>
  <c r="D81" i="3"/>
  <c r="E81" i="3" s="1"/>
  <c r="F81" i="3" s="1"/>
  <c r="D80" i="3"/>
  <c r="E80" i="3" s="1"/>
  <c r="F80" i="3" s="1"/>
  <c r="D79" i="3"/>
  <c r="E79" i="3" s="1"/>
  <c r="F79" i="3" s="1"/>
  <c r="E78" i="3"/>
  <c r="F78" i="3" s="1"/>
  <c r="D78" i="3"/>
  <c r="D77" i="3"/>
  <c r="E77" i="3" s="1"/>
  <c r="F77" i="3" s="1"/>
  <c r="D76" i="3"/>
  <c r="E76" i="3" s="1"/>
  <c r="F76" i="3" s="1"/>
  <c r="D75" i="3"/>
  <c r="E75" i="3" s="1"/>
  <c r="F75" i="3" s="1"/>
  <c r="E74" i="3"/>
  <c r="F74" i="3" s="1"/>
  <c r="D74" i="3"/>
  <c r="D73" i="3"/>
  <c r="E73" i="3" s="1"/>
  <c r="F73" i="3" s="1"/>
  <c r="D72" i="3"/>
  <c r="E72" i="3" s="1"/>
  <c r="F72" i="3" s="1"/>
  <c r="F71" i="3"/>
  <c r="D71" i="3"/>
  <c r="E71" i="3" s="1"/>
  <c r="D70" i="3"/>
  <c r="E70" i="3" s="1"/>
  <c r="F70" i="3" s="1"/>
  <c r="D69" i="3"/>
  <c r="E69" i="3" s="1"/>
  <c r="F69" i="3" s="1"/>
  <c r="D68" i="3"/>
  <c r="E68" i="3" s="1"/>
  <c r="F68" i="3" s="1"/>
  <c r="D67" i="3"/>
  <c r="E67" i="3" s="1"/>
  <c r="F67" i="3" s="1"/>
  <c r="E66" i="3"/>
  <c r="F66" i="3" s="1"/>
  <c r="D66" i="3"/>
  <c r="D65" i="3"/>
  <c r="E65" i="3" s="1"/>
  <c r="F65" i="3" s="1"/>
  <c r="E64" i="3"/>
  <c r="F64" i="3" s="1"/>
  <c r="D64" i="3"/>
  <c r="D63" i="3"/>
  <c r="E63" i="3" s="1"/>
  <c r="F63" i="3" s="1"/>
  <c r="D62" i="3"/>
  <c r="E62" i="3" s="1"/>
  <c r="F62" i="3" s="1"/>
  <c r="D61" i="3"/>
  <c r="E61" i="3" s="1"/>
  <c r="F61" i="3" s="1"/>
  <c r="D60" i="3"/>
  <c r="E60" i="3" s="1"/>
  <c r="F60" i="3" s="1"/>
  <c r="D59" i="3"/>
  <c r="E59" i="3" s="1"/>
  <c r="F59" i="3" s="1"/>
  <c r="E58" i="3"/>
  <c r="F58" i="3" s="1"/>
  <c r="D58" i="3"/>
  <c r="D57" i="3"/>
  <c r="E57" i="3" s="1"/>
  <c r="F57" i="3" s="1"/>
  <c r="D56" i="3"/>
  <c r="E56" i="3" s="1"/>
  <c r="F56" i="3" s="1"/>
  <c r="D55" i="3"/>
  <c r="E55" i="3" s="1"/>
  <c r="F55" i="3" s="1"/>
  <c r="D54" i="3"/>
  <c r="E54" i="3" s="1"/>
  <c r="F54" i="3" s="1"/>
  <c r="D53" i="3"/>
  <c r="E53" i="3" s="1"/>
  <c r="F53" i="3" s="1"/>
  <c r="D52" i="3"/>
  <c r="E52" i="3" s="1"/>
  <c r="F52" i="3" s="1"/>
  <c r="D51" i="3"/>
  <c r="E51" i="3" s="1"/>
  <c r="F51" i="3" s="1"/>
  <c r="E50" i="3"/>
  <c r="F50" i="3" s="1"/>
  <c r="D50" i="3"/>
  <c r="D49" i="3"/>
  <c r="E49" i="3" s="1"/>
  <c r="F49" i="3" s="1"/>
  <c r="D48" i="3"/>
  <c r="E48" i="3" s="1"/>
  <c r="F48" i="3" s="1"/>
  <c r="D47" i="3"/>
  <c r="E47" i="3" s="1"/>
  <c r="F47" i="3" s="1"/>
  <c r="E46" i="3"/>
  <c r="F46" i="3" s="1"/>
  <c r="D46" i="3"/>
  <c r="D45" i="3"/>
  <c r="E45" i="3" s="1"/>
  <c r="F45" i="3" s="1"/>
  <c r="D44" i="3"/>
  <c r="E44" i="3" s="1"/>
  <c r="F44" i="3" s="1"/>
  <c r="D43" i="3"/>
  <c r="E43" i="3" s="1"/>
  <c r="F43" i="3" s="1"/>
  <c r="E42" i="3"/>
  <c r="F42" i="3" s="1"/>
  <c r="D42" i="3"/>
  <c r="D41" i="3"/>
  <c r="E41" i="3" s="1"/>
  <c r="F41" i="3" s="1"/>
  <c r="D40" i="3"/>
  <c r="E40" i="3" s="1"/>
  <c r="F40" i="3" s="1"/>
  <c r="F39" i="3"/>
  <c r="D39" i="3"/>
  <c r="E39" i="3" s="1"/>
  <c r="D38" i="3"/>
  <c r="E38" i="3" s="1"/>
  <c r="F38" i="3" s="1"/>
  <c r="D37" i="3"/>
  <c r="E37" i="3" s="1"/>
  <c r="F37" i="3" s="1"/>
  <c r="D36" i="3"/>
  <c r="E36" i="3" s="1"/>
  <c r="F36" i="3" s="1"/>
  <c r="D35" i="3"/>
  <c r="E35" i="3" s="1"/>
  <c r="F35" i="3" s="1"/>
  <c r="E34" i="3"/>
  <c r="F34" i="3" s="1"/>
  <c r="D34" i="3"/>
  <c r="D33" i="3"/>
  <c r="E33" i="3" s="1"/>
  <c r="F33" i="3" s="1"/>
  <c r="E32" i="3"/>
  <c r="F32" i="3" s="1"/>
  <c r="D32" i="3"/>
  <c r="D31" i="3"/>
  <c r="E31" i="3" s="1"/>
  <c r="F31" i="3" s="1"/>
  <c r="D30" i="3"/>
  <c r="E30" i="3" s="1"/>
  <c r="F30" i="3" s="1"/>
  <c r="D29" i="3"/>
  <c r="E29" i="3" s="1"/>
  <c r="F29" i="3" s="1"/>
  <c r="D28" i="3"/>
  <c r="E28" i="3" s="1"/>
  <c r="F28" i="3" s="1"/>
  <c r="D27" i="3"/>
  <c r="E27" i="3" s="1"/>
  <c r="F27" i="3" s="1"/>
  <c r="E26" i="3"/>
  <c r="F26" i="3" s="1"/>
  <c r="D26" i="3"/>
  <c r="D25" i="3"/>
  <c r="E25" i="3" s="1"/>
  <c r="F25" i="3" s="1"/>
  <c r="D24" i="3"/>
  <c r="E24" i="3" s="1"/>
  <c r="F24" i="3" s="1"/>
  <c r="D23" i="3"/>
  <c r="E23" i="3" s="1"/>
  <c r="F23" i="3" s="1"/>
  <c r="D22" i="3"/>
  <c r="E22" i="3" s="1"/>
  <c r="F22" i="3" s="1"/>
  <c r="D21" i="3"/>
  <c r="E21" i="3" s="1"/>
  <c r="F21" i="3" s="1"/>
  <c r="D20" i="3"/>
  <c r="E20" i="3" s="1"/>
  <c r="F20" i="3" s="1"/>
  <c r="D19" i="3"/>
  <c r="E19" i="3" s="1"/>
  <c r="F19" i="3" s="1"/>
  <c r="E18" i="3"/>
  <c r="F18" i="3" s="1"/>
  <c r="D18" i="3"/>
  <c r="D17" i="3"/>
  <c r="E17" i="3" s="1"/>
  <c r="F17" i="3" s="1"/>
  <c r="D16" i="3"/>
  <c r="E16" i="3" s="1"/>
  <c r="F16" i="3" s="1"/>
  <c r="D15" i="3"/>
  <c r="E15" i="3" s="1"/>
  <c r="F15" i="3" s="1"/>
  <c r="D14" i="3"/>
  <c r="E14" i="3" s="1"/>
  <c r="F14" i="3" s="1"/>
  <c r="D13" i="3"/>
  <c r="E13" i="3" s="1"/>
  <c r="F13" i="3" s="1"/>
  <c r="D12" i="3"/>
  <c r="E12" i="3" s="1"/>
  <c r="F12" i="3" s="1"/>
  <c r="D11" i="3"/>
  <c r="E11" i="3" s="1"/>
  <c r="F11" i="3" s="1"/>
  <c r="E10" i="3"/>
  <c r="F10" i="3" s="1"/>
  <c r="D10" i="3"/>
  <c r="D9" i="3"/>
  <c r="E9" i="3" s="1"/>
  <c r="F9" i="3" s="1"/>
  <c r="D8" i="3"/>
  <c r="E8" i="3" s="1"/>
  <c r="F8" i="3" s="1"/>
  <c r="D7" i="3"/>
  <c r="E7" i="3" s="1"/>
  <c r="F7" i="3" s="1"/>
  <c r="D6" i="3"/>
  <c r="E6" i="3" s="1"/>
  <c r="F6" i="3" s="1"/>
  <c r="D5" i="3"/>
  <c r="E5" i="3" s="1"/>
  <c r="F5" i="3" s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141" i="1"/>
  <c r="G69" i="2"/>
  <c r="F26" i="2"/>
  <c r="F33" i="2"/>
  <c r="F41" i="2"/>
  <c r="F48" i="2"/>
  <c r="F56" i="2"/>
  <c r="F63" i="2"/>
  <c r="F18" i="2"/>
  <c r="F11" i="2"/>
  <c r="C11" i="2"/>
  <c r="D11" i="2" s="1"/>
  <c r="AV11" i="1"/>
  <c r="G13" i="1"/>
  <c r="G14" i="1"/>
  <c r="G15" i="1"/>
  <c r="G12" i="1"/>
  <c r="G11" i="1"/>
  <c r="D13" i="1"/>
  <c r="D14" i="1"/>
  <c r="D15" i="1"/>
  <c r="D12" i="1"/>
  <c r="D11" i="1"/>
  <c r="AT13" i="1"/>
  <c r="AU13" i="1" s="1"/>
  <c r="AV13" i="1" s="1"/>
  <c r="AS13" i="1"/>
  <c r="AS11" i="1"/>
  <c r="K11" i="1"/>
  <c r="L11" i="1"/>
  <c r="M11" i="1"/>
  <c r="K12" i="1"/>
  <c r="L12" i="1"/>
  <c r="M12" i="1"/>
  <c r="N12" i="1"/>
  <c r="N13" i="1" s="1"/>
  <c r="N14" i="1" s="1"/>
  <c r="N15" i="1" s="1"/>
  <c r="Q11" i="1" s="1"/>
  <c r="Q12" i="1" s="1"/>
  <c r="Q13" i="1" s="1"/>
  <c r="Q14" i="1" s="1"/>
  <c r="Q15" i="1" s="1"/>
  <c r="T11" i="1" s="1"/>
  <c r="T12" i="1" s="1"/>
  <c r="T13" i="1" s="1"/>
  <c r="T14" i="1" s="1"/>
  <c r="T15" i="1" s="1"/>
  <c r="W11" i="1" s="1"/>
  <c r="W12" i="1" s="1"/>
  <c r="W13" i="1" s="1"/>
  <c r="W14" i="1" s="1"/>
  <c r="W15" i="1" s="1"/>
  <c r="Z11" i="1" s="1"/>
  <c r="Z12" i="1" s="1"/>
  <c r="Z13" i="1" s="1"/>
  <c r="Z14" i="1" s="1"/>
  <c r="Z15" i="1" s="1"/>
  <c r="AC11" i="1" s="1"/>
  <c r="AC12" i="1" s="1"/>
  <c r="AC13" i="1" s="1"/>
  <c r="AC14" i="1" s="1"/>
  <c r="AC15" i="1" s="1"/>
  <c r="AF11" i="1" s="1"/>
  <c r="AF12" i="1" s="1"/>
  <c r="AF13" i="1" s="1"/>
  <c r="AF14" i="1" s="1"/>
  <c r="AF15" i="1" s="1"/>
  <c r="AI11" i="1" s="1"/>
  <c r="AI12" i="1" s="1"/>
  <c r="AI13" i="1" s="1"/>
  <c r="AI14" i="1" s="1"/>
  <c r="AI15" i="1" s="1"/>
  <c r="K13" i="1"/>
  <c r="K14" i="1" s="1"/>
  <c r="K15" i="1" s="1"/>
  <c r="N11" i="1" s="1"/>
  <c r="L13" i="1"/>
  <c r="J13" i="1"/>
  <c r="J14" i="1"/>
  <c r="J15" i="1"/>
  <c r="J12" i="1"/>
  <c r="J11" i="1"/>
  <c r="H13" i="1"/>
  <c r="H14" i="1"/>
  <c r="H15" i="1"/>
  <c r="H12" i="1"/>
  <c r="H11" i="1"/>
  <c r="I13" i="1"/>
  <c r="I14" i="1"/>
  <c r="I15" i="1" s="1"/>
  <c r="I12" i="1"/>
  <c r="I11" i="1"/>
  <c r="M140" i="1"/>
  <c r="C142" i="1"/>
  <c r="V36" i="4" l="1"/>
  <c r="V35" i="4"/>
  <c r="V38" i="4"/>
  <c r="V34" i="4"/>
  <c r="V37" i="4"/>
  <c r="T17" i="4"/>
  <c r="V17" i="4" s="1"/>
  <c r="Z8" i="4"/>
  <c r="Y8" i="4"/>
  <c r="Z9" i="4"/>
  <c r="Y9" i="4"/>
  <c r="Y6" i="4"/>
  <c r="Z6" i="4"/>
  <c r="Z5" i="4"/>
  <c r="Y5" i="4"/>
  <c r="Z7" i="4"/>
  <c r="Y7" i="4"/>
  <c r="F9" i="2"/>
  <c r="C12" i="2"/>
  <c r="M13" i="1"/>
  <c r="L14" i="1"/>
  <c r="H143" i="1"/>
  <c r="H144" i="1"/>
  <c r="H145" i="1"/>
  <c r="H146" i="1"/>
  <c r="H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142" i="1"/>
  <c r="C341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142" i="1"/>
  <c r="G22" i="1"/>
  <c r="G25" i="1"/>
  <c r="G26" i="1"/>
  <c r="G117" i="1"/>
  <c r="G118" i="1"/>
  <c r="D21" i="1"/>
  <c r="D22" i="1"/>
  <c r="D23" i="1"/>
  <c r="D41" i="1"/>
  <c r="D63" i="1"/>
  <c r="D81" i="1"/>
  <c r="D84" i="1"/>
  <c r="D96" i="1"/>
  <c r="D97" i="1"/>
  <c r="C26" i="1"/>
  <c r="C27" i="1" s="1"/>
  <c r="C28" i="1" s="1"/>
  <c r="C29" i="1" s="1"/>
  <c r="C30" i="1" s="1"/>
  <c r="F26" i="1" s="1"/>
  <c r="F27" i="1" s="1"/>
  <c r="F28" i="1" s="1"/>
  <c r="F29" i="1" s="1"/>
  <c r="F30" i="1" s="1"/>
  <c r="G30" i="1" s="1"/>
  <c r="C31" i="1"/>
  <c r="C32" i="1" s="1"/>
  <c r="C36" i="1"/>
  <c r="C37" i="1" s="1"/>
  <c r="C38" i="1" s="1"/>
  <c r="C39" i="1" s="1"/>
  <c r="C40" i="1" s="1"/>
  <c r="F36" i="1" s="1"/>
  <c r="F37" i="1" s="1"/>
  <c r="F38" i="1" s="1"/>
  <c r="F39" i="1" s="1"/>
  <c r="F40" i="1" s="1"/>
  <c r="G40" i="1" s="1"/>
  <c r="C41" i="1"/>
  <c r="C42" i="1" s="1"/>
  <c r="C43" i="1" s="1"/>
  <c r="C44" i="1" s="1"/>
  <c r="C45" i="1" s="1"/>
  <c r="F41" i="1" s="1"/>
  <c r="F42" i="1" s="1"/>
  <c r="F43" i="1" s="1"/>
  <c r="F44" i="1" s="1"/>
  <c r="F45" i="1" s="1"/>
  <c r="G45" i="1" s="1"/>
  <c r="C46" i="1"/>
  <c r="D46" i="1" s="1"/>
  <c r="C47" i="1"/>
  <c r="D47" i="1" s="1"/>
  <c r="C48" i="1"/>
  <c r="C49" i="1" s="1"/>
  <c r="C50" i="1" s="1"/>
  <c r="C51" i="1"/>
  <c r="D51" i="1" s="1"/>
  <c r="C56" i="1"/>
  <c r="C57" i="1" s="1"/>
  <c r="C58" i="1" s="1"/>
  <c r="C59" i="1" s="1"/>
  <c r="C60" i="1" s="1"/>
  <c r="F56" i="1" s="1"/>
  <c r="F57" i="1" s="1"/>
  <c r="F58" i="1" s="1"/>
  <c r="F59" i="1" s="1"/>
  <c r="F60" i="1" s="1"/>
  <c r="G60" i="1" s="1"/>
  <c r="C61" i="1"/>
  <c r="C62" i="1" s="1"/>
  <c r="C63" i="1" s="1"/>
  <c r="C64" i="1" s="1"/>
  <c r="C65" i="1" s="1"/>
  <c r="F61" i="1" s="1"/>
  <c r="F62" i="1" s="1"/>
  <c r="F63" i="1" s="1"/>
  <c r="F64" i="1" s="1"/>
  <c r="F65" i="1" s="1"/>
  <c r="G65" i="1" s="1"/>
  <c r="C66" i="1"/>
  <c r="C67" i="1" s="1"/>
  <c r="C68" i="1" s="1"/>
  <c r="C69" i="1" s="1"/>
  <c r="C70" i="1" s="1"/>
  <c r="D70" i="1" s="1"/>
  <c r="C71" i="1"/>
  <c r="D71" i="1" s="1"/>
  <c r="C76" i="1"/>
  <c r="C81" i="1"/>
  <c r="C82" i="1" s="1"/>
  <c r="C83" i="1" s="1"/>
  <c r="C84" i="1" s="1"/>
  <c r="C85" i="1" s="1"/>
  <c r="F81" i="1" s="1"/>
  <c r="F82" i="1" s="1"/>
  <c r="F83" i="1" s="1"/>
  <c r="F84" i="1" s="1"/>
  <c r="F85" i="1" s="1"/>
  <c r="G85" i="1" s="1"/>
  <c r="C86" i="1"/>
  <c r="D86" i="1" s="1"/>
  <c r="C87" i="1"/>
  <c r="C88" i="1" s="1"/>
  <c r="C91" i="1"/>
  <c r="D91" i="1" s="1"/>
  <c r="C92" i="1"/>
  <c r="C93" i="1" s="1"/>
  <c r="C94" i="1" s="1"/>
  <c r="C95" i="1" s="1"/>
  <c r="F91" i="1" s="1"/>
  <c r="F92" i="1" s="1"/>
  <c r="F93" i="1" s="1"/>
  <c r="F94" i="1" s="1"/>
  <c r="F95" i="1" s="1"/>
  <c r="G95" i="1" s="1"/>
  <c r="C96" i="1"/>
  <c r="C97" i="1" s="1"/>
  <c r="C98" i="1" s="1"/>
  <c r="C101" i="1"/>
  <c r="C106" i="1"/>
  <c r="C107" i="1" s="1"/>
  <c r="C108" i="1" s="1"/>
  <c r="C109" i="1" s="1"/>
  <c r="C110" i="1" s="1"/>
  <c r="F106" i="1" s="1"/>
  <c r="F107" i="1" s="1"/>
  <c r="F108" i="1" s="1"/>
  <c r="F109" i="1" s="1"/>
  <c r="F110" i="1" s="1"/>
  <c r="G110" i="1" s="1"/>
  <c r="C111" i="1"/>
  <c r="D111" i="1" s="1"/>
  <c r="C112" i="1"/>
  <c r="C113" i="1" s="1"/>
  <c r="C114" i="1" s="1"/>
  <c r="C115" i="1" s="1"/>
  <c r="D115" i="1" s="1"/>
  <c r="C116" i="1"/>
  <c r="C117" i="1" s="1"/>
  <c r="C118" i="1" s="1"/>
  <c r="C119" i="1" s="1"/>
  <c r="C120" i="1" s="1"/>
  <c r="F116" i="1" s="1"/>
  <c r="F117" i="1" s="1"/>
  <c r="F118" i="1" s="1"/>
  <c r="F119" i="1" s="1"/>
  <c r="F120" i="1" s="1"/>
  <c r="G120" i="1" s="1"/>
  <c r="C121" i="1"/>
  <c r="C122" i="1" s="1"/>
  <c r="C123" i="1" s="1"/>
  <c r="C124" i="1" s="1"/>
  <c r="C125" i="1" s="1"/>
  <c r="F121" i="1" s="1"/>
  <c r="F122" i="1" s="1"/>
  <c r="F123" i="1" s="1"/>
  <c r="F124" i="1" s="1"/>
  <c r="F125" i="1" s="1"/>
  <c r="G125" i="1" s="1"/>
  <c r="C126" i="1"/>
  <c r="D126" i="1" s="1"/>
  <c r="C21" i="1"/>
  <c r="C22" i="1" s="1"/>
  <c r="C23" i="1" s="1"/>
  <c r="C24" i="1" s="1"/>
  <c r="C25" i="1" s="1"/>
  <c r="F21" i="1" s="1"/>
  <c r="F22" i="1" s="1"/>
  <c r="F23" i="1" s="1"/>
  <c r="F24" i="1" s="1"/>
  <c r="F25" i="1" s="1"/>
  <c r="C16" i="1"/>
  <c r="C17" i="1" s="1"/>
  <c r="C18" i="1" s="1"/>
  <c r="C19" i="1" s="1"/>
  <c r="C20" i="1" s="1"/>
  <c r="F16" i="1" s="1"/>
  <c r="F17" i="1" s="1"/>
  <c r="F18" i="1" s="1"/>
  <c r="F19" i="1" s="1"/>
  <c r="F20" i="1" s="1"/>
  <c r="G20" i="1" s="1"/>
  <c r="C11" i="1"/>
  <c r="C12" i="1" s="1"/>
  <c r="C13" i="1" s="1"/>
  <c r="C14" i="1" s="1"/>
  <c r="C15" i="1" s="1"/>
  <c r="F11" i="1" s="1"/>
  <c r="F12" i="1" s="1"/>
  <c r="F13" i="1" s="1"/>
  <c r="F14" i="1" s="1"/>
  <c r="F15" i="1" s="1"/>
  <c r="S156" i="1"/>
  <c r="T156" i="1" s="1"/>
  <c r="S157" i="1"/>
  <c r="T157" i="1" s="1"/>
  <c r="S158" i="1"/>
  <c r="T158" i="1" s="1"/>
  <c r="S159" i="1"/>
  <c r="T159" i="1" s="1"/>
  <c r="S160" i="1"/>
  <c r="T160" i="1" s="1"/>
  <c r="S161" i="1"/>
  <c r="T161" i="1" s="1"/>
  <c r="S162" i="1"/>
  <c r="T162" i="1" s="1"/>
  <c r="S163" i="1"/>
  <c r="T163" i="1" s="1"/>
  <c r="S164" i="1"/>
  <c r="T164" i="1" s="1"/>
  <c r="S165" i="1"/>
  <c r="T165" i="1" s="1"/>
  <c r="S166" i="1"/>
  <c r="T166" i="1" s="1"/>
  <c r="S167" i="1"/>
  <c r="T167" i="1" s="1"/>
  <c r="S168" i="1"/>
  <c r="T168" i="1" s="1"/>
  <c r="S169" i="1"/>
  <c r="T169" i="1" s="1"/>
  <c r="S170" i="1"/>
  <c r="T170" i="1" s="1"/>
  <c r="S171" i="1"/>
  <c r="T171" i="1" s="1"/>
  <c r="S172" i="1"/>
  <c r="T172" i="1" s="1"/>
  <c r="S173" i="1"/>
  <c r="T173" i="1" s="1"/>
  <c r="S174" i="1"/>
  <c r="T174" i="1" s="1"/>
  <c r="S175" i="1"/>
  <c r="T175" i="1" s="1"/>
  <c r="S176" i="1"/>
  <c r="T176" i="1" s="1"/>
  <c r="S177" i="1"/>
  <c r="T177" i="1" s="1"/>
  <c r="S178" i="1"/>
  <c r="T178" i="1" s="1"/>
  <c r="S179" i="1"/>
  <c r="T179" i="1" s="1"/>
  <c r="S180" i="1"/>
  <c r="T180" i="1" s="1"/>
  <c r="S181" i="1"/>
  <c r="T181" i="1" s="1"/>
  <c r="S182" i="1"/>
  <c r="T182" i="1" s="1"/>
  <c r="S183" i="1"/>
  <c r="T183" i="1" s="1"/>
  <c r="S184" i="1"/>
  <c r="T184" i="1" s="1"/>
  <c r="S185" i="1"/>
  <c r="T185" i="1" s="1"/>
  <c r="S186" i="1"/>
  <c r="T186" i="1" s="1"/>
  <c r="S187" i="1"/>
  <c r="T187" i="1" s="1"/>
  <c r="S188" i="1"/>
  <c r="T188" i="1" s="1"/>
  <c r="S189" i="1"/>
  <c r="T189" i="1" s="1"/>
  <c r="S190" i="1"/>
  <c r="T190" i="1" s="1"/>
  <c r="S191" i="1"/>
  <c r="T191" i="1" s="1"/>
  <c r="S192" i="1"/>
  <c r="T192" i="1" s="1"/>
  <c r="S193" i="1"/>
  <c r="T193" i="1" s="1"/>
  <c r="S194" i="1"/>
  <c r="T194" i="1" s="1"/>
  <c r="S195" i="1"/>
  <c r="T195" i="1" s="1"/>
  <c r="S196" i="1"/>
  <c r="T196" i="1" s="1"/>
  <c r="S197" i="1"/>
  <c r="T197" i="1" s="1"/>
  <c r="S198" i="1"/>
  <c r="T198" i="1" s="1"/>
  <c r="S199" i="1"/>
  <c r="T199" i="1" s="1"/>
  <c r="S200" i="1"/>
  <c r="T200" i="1" s="1"/>
  <c r="S201" i="1"/>
  <c r="T201" i="1" s="1"/>
  <c r="S202" i="1"/>
  <c r="T202" i="1" s="1"/>
  <c r="S203" i="1"/>
  <c r="T203" i="1" s="1"/>
  <c r="S204" i="1"/>
  <c r="T204" i="1" s="1"/>
  <c r="S205" i="1"/>
  <c r="T205" i="1" s="1"/>
  <c r="S206" i="1"/>
  <c r="T206" i="1" s="1"/>
  <c r="S207" i="1"/>
  <c r="T207" i="1" s="1"/>
  <c r="S208" i="1"/>
  <c r="T208" i="1" s="1"/>
  <c r="S209" i="1"/>
  <c r="T209" i="1" s="1"/>
  <c r="S210" i="1"/>
  <c r="T210" i="1" s="1"/>
  <c r="S211" i="1"/>
  <c r="T211" i="1" s="1"/>
  <c r="S212" i="1"/>
  <c r="T212" i="1" s="1"/>
  <c r="S213" i="1"/>
  <c r="T213" i="1" s="1"/>
  <c r="S214" i="1"/>
  <c r="T214" i="1" s="1"/>
  <c r="S215" i="1"/>
  <c r="T215" i="1" s="1"/>
  <c r="S216" i="1"/>
  <c r="T216" i="1" s="1"/>
  <c r="S217" i="1"/>
  <c r="T217" i="1" s="1"/>
  <c r="S218" i="1"/>
  <c r="T218" i="1" s="1"/>
  <c r="S219" i="1"/>
  <c r="T219" i="1" s="1"/>
  <c r="S220" i="1"/>
  <c r="T220" i="1" s="1"/>
  <c r="S221" i="1"/>
  <c r="T221" i="1" s="1"/>
  <c r="S222" i="1"/>
  <c r="T222" i="1" s="1"/>
  <c r="S223" i="1"/>
  <c r="T223" i="1" s="1"/>
  <c r="S224" i="1"/>
  <c r="T224" i="1" s="1"/>
  <c r="S225" i="1"/>
  <c r="T225" i="1" s="1"/>
  <c r="S226" i="1"/>
  <c r="T226" i="1" s="1"/>
  <c r="S227" i="1"/>
  <c r="T227" i="1" s="1"/>
  <c r="S228" i="1"/>
  <c r="T228" i="1" s="1"/>
  <c r="S229" i="1"/>
  <c r="T229" i="1" s="1"/>
  <c r="S230" i="1"/>
  <c r="T230" i="1" s="1"/>
  <c r="S231" i="1"/>
  <c r="T231" i="1" s="1"/>
  <c r="S232" i="1"/>
  <c r="T232" i="1" s="1"/>
  <c r="S233" i="1"/>
  <c r="T233" i="1" s="1"/>
  <c r="S234" i="1"/>
  <c r="T234" i="1" s="1"/>
  <c r="S235" i="1"/>
  <c r="T235" i="1" s="1"/>
  <c r="S236" i="1"/>
  <c r="T236" i="1" s="1"/>
  <c r="S237" i="1"/>
  <c r="T237" i="1" s="1"/>
  <c r="S238" i="1"/>
  <c r="T238" i="1" s="1"/>
  <c r="S239" i="1"/>
  <c r="T239" i="1" s="1"/>
  <c r="S240" i="1"/>
  <c r="T240" i="1" s="1"/>
  <c r="S241" i="1"/>
  <c r="T241" i="1" s="1"/>
  <c r="S242" i="1"/>
  <c r="T242" i="1" s="1"/>
  <c r="S243" i="1"/>
  <c r="T243" i="1" s="1"/>
  <c r="S244" i="1"/>
  <c r="T244" i="1" s="1"/>
  <c r="S245" i="1"/>
  <c r="T245" i="1" s="1"/>
  <c r="S246" i="1"/>
  <c r="T246" i="1" s="1"/>
  <c r="S247" i="1"/>
  <c r="T247" i="1" s="1"/>
  <c r="S248" i="1"/>
  <c r="T248" i="1" s="1"/>
  <c r="S249" i="1"/>
  <c r="T249" i="1" s="1"/>
  <c r="S250" i="1"/>
  <c r="T250" i="1" s="1"/>
  <c r="S251" i="1"/>
  <c r="T251" i="1" s="1"/>
  <c r="S252" i="1"/>
  <c r="T252" i="1" s="1"/>
  <c r="S253" i="1"/>
  <c r="T253" i="1" s="1"/>
  <c r="S254" i="1"/>
  <c r="T254" i="1" s="1"/>
  <c r="S255" i="1"/>
  <c r="T255" i="1" s="1"/>
  <c r="S256" i="1"/>
  <c r="T256" i="1" s="1"/>
  <c r="S257" i="1"/>
  <c r="T257" i="1" s="1"/>
  <c r="S258" i="1"/>
  <c r="T258" i="1" s="1"/>
  <c r="S259" i="1"/>
  <c r="T259" i="1" s="1"/>
  <c r="S260" i="1"/>
  <c r="T260" i="1" s="1"/>
  <c r="S151" i="1"/>
  <c r="T151" i="1" s="1"/>
  <c r="S152" i="1"/>
  <c r="T152" i="1" s="1"/>
  <c r="S153" i="1"/>
  <c r="T153" i="1" s="1"/>
  <c r="S154" i="1"/>
  <c r="T154" i="1" s="1"/>
  <c r="S155" i="1"/>
  <c r="T155" i="1" s="1"/>
  <c r="S150" i="1"/>
  <c r="T150" i="1" s="1"/>
  <c r="S149" i="1"/>
  <c r="T149" i="1" s="1"/>
  <c r="S148" i="1"/>
  <c r="T148" i="1" s="1"/>
  <c r="S147" i="1"/>
  <c r="T147" i="1" s="1"/>
  <c r="S145" i="1"/>
  <c r="T145" i="1" s="1"/>
  <c r="S144" i="1"/>
  <c r="T144" i="1" s="1"/>
  <c r="S143" i="1"/>
  <c r="T143" i="1" s="1"/>
  <c r="S142" i="1"/>
  <c r="T142" i="1" s="1"/>
  <c r="S141" i="1"/>
  <c r="T141" i="1" s="1"/>
  <c r="S146" i="1"/>
  <c r="T146" i="1" s="1"/>
  <c r="L141" i="1"/>
  <c r="W34" i="4" l="1"/>
  <c r="V42" i="4"/>
  <c r="W37" i="4"/>
  <c r="V45" i="4"/>
  <c r="V46" i="4"/>
  <c r="W38" i="4"/>
  <c r="V43" i="4"/>
  <c r="W35" i="4"/>
  <c r="V44" i="4"/>
  <c r="W36" i="4"/>
  <c r="W17" i="4"/>
  <c r="V25" i="4"/>
  <c r="V20" i="4"/>
  <c r="V19" i="4"/>
  <c r="V21" i="4"/>
  <c r="V18" i="4"/>
  <c r="C13" i="2"/>
  <c r="D12" i="2"/>
  <c r="M14" i="1"/>
  <c r="L15" i="1"/>
  <c r="G36" i="1"/>
  <c r="D40" i="1"/>
  <c r="F66" i="1"/>
  <c r="F67" i="1" s="1"/>
  <c r="G94" i="1"/>
  <c r="G93" i="1"/>
  <c r="G62" i="1"/>
  <c r="C72" i="1"/>
  <c r="D118" i="1"/>
  <c r="D65" i="1"/>
  <c r="G18" i="1"/>
  <c r="G61" i="1"/>
  <c r="G116" i="1"/>
  <c r="D120" i="1"/>
  <c r="D119" i="1"/>
  <c r="C127" i="1"/>
  <c r="D127" i="1" s="1"/>
  <c r="D108" i="1"/>
  <c r="D64" i="1"/>
  <c r="G17" i="1"/>
  <c r="G37" i="1"/>
  <c r="C33" i="1"/>
  <c r="D32" i="1"/>
  <c r="C89" i="1"/>
  <c r="D88" i="1"/>
  <c r="D57" i="1"/>
  <c r="D56" i="1"/>
  <c r="F111" i="1"/>
  <c r="G111" i="1" s="1"/>
  <c r="D49" i="1"/>
  <c r="D31" i="1"/>
  <c r="D113" i="1"/>
  <c r="D48" i="1"/>
  <c r="D30" i="1"/>
  <c r="D20" i="1"/>
  <c r="G59" i="1"/>
  <c r="G21" i="1"/>
  <c r="D112" i="1"/>
  <c r="D29" i="1"/>
  <c r="D17" i="1"/>
  <c r="G109" i="1"/>
  <c r="G84" i="1"/>
  <c r="G58" i="1"/>
  <c r="D87" i="1"/>
  <c r="D28" i="1"/>
  <c r="D16" i="1"/>
  <c r="G108" i="1"/>
  <c r="G83" i="1"/>
  <c r="G29" i="1"/>
  <c r="D110" i="1"/>
  <c r="D39" i="1"/>
  <c r="D25" i="1"/>
  <c r="G107" i="1"/>
  <c r="G82" i="1"/>
  <c r="G44" i="1"/>
  <c r="G28" i="1"/>
  <c r="D121" i="1"/>
  <c r="D109" i="1"/>
  <c r="D85" i="1"/>
  <c r="D62" i="1"/>
  <c r="D38" i="1"/>
  <c r="D24" i="1"/>
  <c r="G19" i="1"/>
  <c r="G124" i="1"/>
  <c r="G106" i="1"/>
  <c r="G81" i="1"/>
  <c r="G38" i="1"/>
  <c r="G27" i="1"/>
  <c r="L142" i="1"/>
  <c r="M142" i="1" s="1"/>
  <c r="M141" i="1"/>
  <c r="F46" i="1"/>
  <c r="D50" i="1"/>
  <c r="C102" i="1"/>
  <c r="D101" i="1"/>
  <c r="C77" i="1"/>
  <c r="D76" i="1"/>
  <c r="G66" i="1"/>
  <c r="C99" i="1"/>
  <c r="D98" i="1"/>
  <c r="D94" i="1"/>
  <c r="G43" i="1"/>
  <c r="D117" i="1"/>
  <c r="D93" i="1"/>
  <c r="D69" i="1"/>
  <c r="D61" i="1"/>
  <c r="D45" i="1"/>
  <c r="D37" i="1"/>
  <c r="G122" i="1"/>
  <c r="G42" i="1"/>
  <c r="D116" i="1"/>
  <c r="D68" i="1"/>
  <c r="D44" i="1"/>
  <c r="D36" i="1"/>
  <c r="G121" i="1"/>
  <c r="G57" i="1"/>
  <c r="C52" i="1"/>
  <c r="D123" i="1"/>
  <c r="D107" i="1"/>
  <c r="D83" i="1"/>
  <c r="D67" i="1"/>
  <c r="D59" i="1"/>
  <c r="D43" i="1"/>
  <c r="D27" i="1"/>
  <c r="D19" i="1"/>
  <c r="G16" i="1"/>
  <c r="G64" i="1"/>
  <c r="G56" i="1"/>
  <c r="G24" i="1"/>
  <c r="D95" i="1"/>
  <c r="G92" i="1"/>
  <c r="G123" i="1"/>
  <c r="G91" i="1"/>
  <c r="D125" i="1"/>
  <c r="D124" i="1"/>
  <c r="D92" i="1"/>
  <c r="D60" i="1"/>
  <c r="G41" i="1"/>
  <c r="D122" i="1"/>
  <c r="D114" i="1"/>
  <c r="D106" i="1"/>
  <c r="D82" i="1"/>
  <c r="D66" i="1"/>
  <c r="D58" i="1"/>
  <c r="D42" i="1"/>
  <c r="D26" i="1"/>
  <c r="D18" i="1"/>
  <c r="G119" i="1"/>
  <c r="G63" i="1"/>
  <c r="G39" i="1"/>
  <c r="G23" i="1"/>
  <c r="W18" i="4" l="1"/>
  <c r="V26" i="4"/>
  <c r="W20" i="4"/>
  <c r="V28" i="4"/>
  <c r="W21" i="4"/>
  <c r="V29" i="4"/>
  <c r="W19" i="4"/>
  <c r="V27" i="4"/>
  <c r="L143" i="1"/>
  <c r="M143" i="1" s="1"/>
  <c r="C14" i="2"/>
  <c r="D13" i="2"/>
  <c r="O11" i="1"/>
  <c r="M15" i="1"/>
  <c r="C73" i="1"/>
  <c r="D72" i="1"/>
  <c r="C128" i="1"/>
  <c r="F112" i="1"/>
  <c r="C90" i="1"/>
  <c r="D89" i="1"/>
  <c r="C34" i="1"/>
  <c r="D33" i="1"/>
  <c r="C103" i="1"/>
  <c r="D102" i="1"/>
  <c r="C129" i="1"/>
  <c r="D128" i="1"/>
  <c r="C100" i="1"/>
  <c r="D99" i="1"/>
  <c r="F68" i="1"/>
  <c r="G67" i="1"/>
  <c r="F47" i="1"/>
  <c r="G46" i="1"/>
  <c r="C78" i="1"/>
  <c r="D77" i="1"/>
  <c r="F113" i="1"/>
  <c r="G112" i="1"/>
  <c r="C53" i="1"/>
  <c r="D52" i="1"/>
  <c r="L144" i="1"/>
  <c r="M144" i="1" s="1"/>
  <c r="C15" i="2" l="1"/>
  <c r="D14" i="2"/>
  <c r="P11" i="1"/>
  <c r="O12" i="1"/>
  <c r="C74" i="1"/>
  <c r="D73" i="1"/>
  <c r="C35" i="1"/>
  <c r="D34" i="1"/>
  <c r="F86" i="1"/>
  <c r="D90" i="1"/>
  <c r="F114" i="1"/>
  <c r="G113" i="1"/>
  <c r="F69" i="1"/>
  <c r="G68" i="1"/>
  <c r="F96" i="1"/>
  <c r="D100" i="1"/>
  <c r="C79" i="1"/>
  <c r="D78" i="1"/>
  <c r="C130" i="1"/>
  <c r="D129" i="1"/>
  <c r="C54" i="1"/>
  <c r="D53" i="1"/>
  <c r="F48" i="1"/>
  <c r="G47" i="1"/>
  <c r="C104" i="1"/>
  <c r="D103" i="1"/>
  <c r="L145" i="1"/>
  <c r="M145" i="1" s="1"/>
  <c r="D15" i="2" l="1"/>
  <c r="C16" i="2"/>
  <c r="E65" i="2"/>
  <c r="P12" i="1"/>
  <c r="O13" i="1"/>
  <c r="C75" i="1"/>
  <c r="D74" i="1"/>
  <c r="F87" i="1"/>
  <c r="G86" i="1"/>
  <c r="F31" i="1"/>
  <c r="D35" i="1"/>
  <c r="C105" i="1"/>
  <c r="D104" i="1"/>
  <c r="C80" i="1"/>
  <c r="D79" i="1"/>
  <c r="F115" i="1"/>
  <c r="G115" i="1" s="1"/>
  <c r="G114" i="1"/>
  <c r="F49" i="1"/>
  <c r="G48" i="1"/>
  <c r="F97" i="1"/>
  <c r="G96" i="1"/>
  <c r="C55" i="1"/>
  <c r="D54" i="1"/>
  <c r="F126" i="1"/>
  <c r="D130" i="1"/>
  <c r="F70" i="1"/>
  <c r="G70" i="1" s="1"/>
  <c r="G69" i="1"/>
  <c r="L146" i="1"/>
  <c r="M146" i="1" s="1"/>
  <c r="C17" i="2" l="1"/>
  <c r="D16" i="2"/>
  <c r="E23" i="2" s="1"/>
  <c r="E41" i="2"/>
  <c r="I65" i="2"/>
  <c r="P13" i="1"/>
  <c r="O14" i="1"/>
  <c r="F71" i="1"/>
  <c r="D75" i="1"/>
  <c r="F32" i="1"/>
  <c r="G31" i="1"/>
  <c r="F88" i="1"/>
  <c r="G87" i="1"/>
  <c r="F98" i="1"/>
  <c r="G97" i="1"/>
  <c r="F101" i="1"/>
  <c r="D105" i="1"/>
  <c r="F127" i="1"/>
  <c r="G126" i="1"/>
  <c r="F50" i="1"/>
  <c r="G50" i="1" s="1"/>
  <c r="G49" i="1"/>
  <c r="F51" i="1"/>
  <c r="D55" i="1"/>
  <c r="F76" i="1"/>
  <c r="D80" i="1"/>
  <c r="L147" i="1"/>
  <c r="M147" i="1" s="1"/>
  <c r="E11" i="2" l="1"/>
  <c r="E59" i="2"/>
  <c r="E53" i="2"/>
  <c r="E47" i="2"/>
  <c r="E35" i="2"/>
  <c r="E17" i="2"/>
  <c r="E29" i="2"/>
  <c r="D17" i="2"/>
  <c r="C18" i="2"/>
  <c r="O15" i="1"/>
  <c r="P14" i="1"/>
  <c r="F72" i="1"/>
  <c r="G71" i="1"/>
  <c r="F89" i="1"/>
  <c r="G88" i="1"/>
  <c r="F33" i="1"/>
  <c r="G32" i="1"/>
  <c r="F99" i="1"/>
  <c r="G98" i="1"/>
  <c r="F77" i="1"/>
  <c r="G76" i="1"/>
  <c r="F128" i="1"/>
  <c r="G127" i="1"/>
  <c r="F52" i="1"/>
  <c r="G51" i="1"/>
  <c r="F102" i="1"/>
  <c r="G101" i="1"/>
  <c r="L148" i="1"/>
  <c r="M148" i="1" s="1"/>
  <c r="E9" i="2" l="1"/>
  <c r="D18" i="2"/>
  <c r="G35" i="2" s="1"/>
  <c r="C19" i="2"/>
  <c r="P15" i="1"/>
  <c r="R11" i="1"/>
  <c r="F73" i="1"/>
  <c r="G72" i="1"/>
  <c r="F34" i="1"/>
  <c r="G33" i="1"/>
  <c r="F90" i="1"/>
  <c r="G90" i="1" s="1"/>
  <c r="G89" i="1"/>
  <c r="F53" i="1"/>
  <c r="G52" i="1"/>
  <c r="F129" i="1"/>
  <c r="G128" i="1"/>
  <c r="F78" i="1"/>
  <c r="G77" i="1"/>
  <c r="F103" i="1"/>
  <c r="G102" i="1"/>
  <c r="F100" i="1"/>
  <c r="G100" i="1" s="1"/>
  <c r="G99" i="1"/>
  <c r="L149" i="1"/>
  <c r="M149" i="1" s="1"/>
  <c r="G11" i="2" l="1"/>
  <c r="G19" i="2"/>
  <c r="G43" i="2"/>
  <c r="G51" i="2"/>
  <c r="G27" i="2"/>
  <c r="G60" i="2"/>
  <c r="C20" i="2"/>
  <c r="D19" i="2"/>
  <c r="S11" i="1"/>
  <c r="R12" i="1"/>
  <c r="F74" i="1"/>
  <c r="G73" i="1"/>
  <c r="F35" i="1"/>
  <c r="G35" i="1" s="1"/>
  <c r="G34" i="1"/>
  <c r="F54" i="1"/>
  <c r="G53" i="1"/>
  <c r="F104" i="1"/>
  <c r="G103" i="1"/>
  <c r="F79" i="1"/>
  <c r="G78" i="1"/>
  <c r="F130" i="1"/>
  <c r="G130" i="1" s="1"/>
  <c r="G129" i="1"/>
  <c r="L150" i="1"/>
  <c r="M150" i="1" s="1"/>
  <c r="G9" i="2" l="1"/>
  <c r="C21" i="2"/>
  <c r="D20" i="2"/>
  <c r="S12" i="1"/>
  <c r="R13" i="1"/>
  <c r="F75" i="1"/>
  <c r="G75" i="1" s="1"/>
  <c r="G74" i="1"/>
  <c r="F80" i="1"/>
  <c r="G80" i="1" s="1"/>
  <c r="G79" i="1"/>
  <c r="F105" i="1"/>
  <c r="G105" i="1" s="1"/>
  <c r="G104" i="1"/>
  <c r="F55" i="1"/>
  <c r="G55" i="1" s="1"/>
  <c r="G54" i="1"/>
  <c r="L151" i="1"/>
  <c r="M151" i="1" s="1"/>
  <c r="D21" i="2" l="1"/>
  <c r="C22" i="2"/>
  <c r="R14" i="1"/>
  <c r="S13" i="1"/>
  <c r="L152" i="1"/>
  <c r="M152" i="1" s="1"/>
  <c r="H59" i="2" l="1"/>
  <c r="D22" i="2"/>
  <c r="H35" i="2" s="1"/>
  <c r="C23" i="2"/>
  <c r="S14" i="1"/>
  <c r="R15" i="1"/>
  <c r="L153" i="1"/>
  <c r="M153" i="1" s="1"/>
  <c r="C24" i="2" l="1"/>
  <c r="D23" i="2"/>
  <c r="H23" i="2"/>
  <c r="H47" i="2"/>
  <c r="H11" i="2"/>
  <c r="H9" i="2" s="1"/>
  <c r="U11" i="1"/>
  <c r="S15" i="1"/>
  <c r="L154" i="1"/>
  <c r="M154" i="1" s="1"/>
  <c r="D24" i="2" l="1"/>
  <c r="C25" i="2"/>
  <c r="V11" i="1"/>
  <c r="U12" i="1"/>
  <c r="L155" i="1"/>
  <c r="M155" i="1" s="1"/>
  <c r="C26" i="2" l="1"/>
  <c r="D25" i="2"/>
  <c r="U13" i="1"/>
  <c r="V12" i="1"/>
  <c r="L156" i="1"/>
  <c r="M156" i="1" s="1"/>
  <c r="D26" i="2" l="1"/>
  <c r="C27" i="2"/>
  <c r="V13" i="1"/>
  <c r="U14" i="1"/>
  <c r="L157" i="1"/>
  <c r="M157" i="1" s="1"/>
  <c r="C28" i="2" l="1"/>
  <c r="D27" i="2"/>
  <c r="V14" i="1"/>
  <c r="U15" i="1"/>
  <c r="L158" i="1"/>
  <c r="M158" i="1" s="1"/>
  <c r="C29" i="2" l="1"/>
  <c r="D28" i="2"/>
  <c r="X11" i="1"/>
  <c r="V15" i="1"/>
  <c r="L159" i="1"/>
  <c r="M159" i="1" s="1"/>
  <c r="D29" i="2" l="1"/>
  <c r="I11" i="2" s="1"/>
  <c r="C30" i="2"/>
  <c r="X12" i="1"/>
  <c r="Y11" i="1"/>
  <c r="D30" i="2" l="1"/>
  <c r="C31" i="2"/>
  <c r="I47" i="2"/>
  <c r="I29" i="2"/>
  <c r="Y12" i="1"/>
  <c r="X13" i="1"/>
  <c r="I9" i="2" l="1"/>
  <c r="C32" i="2"/>
  <c r="D31" i="2"/>
  <c r="Y13" i="1"/>
  <c r="X14" i="1"/>
  <c r="C33" i="2" l="1"/>
  <c r="D32" i="2"/>
  <c r="X15" i="1"/>
  <c r="Y14" i="1"/>
  <c r="C34" i="2" l="1"/>
  <c r="D33" i="2"/>
  <c r="AA11" i="1"/>
  <c r="Y15" i="1"/>
  <c r="D34" i="2" l="1"/>
  <c r="C35" i="2"/>
  <c r="AB11" i="1"/>
  <c r="AA12" i="1"/>
  <c r="D35" i="2" l="1"/>
  <c r="C36" i="2"/>
  <c r="AB12" i="1"/>
  <c r="AA13" i="1"/>
  <c r="D36" i="2" l="1"/>
  <c r="C37" i="2"/>
  <c r="AA14" i="1"/>
  <c r="AB13" i="1"/>
  <c r="D37" i="2" l="1"/>
  <c r="C38" i="2"/>
  <c r="AB14" i="1"/>
  <c r="AA15" i="1"/>
  <c r="C39" i="2" l="1"/>
  <c r="D38" i="2"/>
  <c r="AD11" i="1"/>
  <c r="AB15" i="1"/>
  <c r="C40" i="2" l="1"/>
  <c r="D39" i="2"/>
  <c r="AE11" i="1"/>
  <c r="AD12" i="1"/>
  <c r="D40" i="2" l="1"/>
  <c r="C41" i="2"/>
  <c r="AD13" i="1"/>
  <c r="AE12" i="1"/>
  <c r="D41" i="2" l="1"/>
  <c r="C42" i="2"/>
  <c r="AE13" i="1"/>
  <c r="AD14" i="1"/>
  <c r="D42" i="2" l="1"/>
  <c r="C43" i="2"/>
  <c r="AE14" i="1"/>
  <c r="AD15" i="1"/>
  <c r="D43" i="2" l="1"/>
  <c r="C44" i="2"/>
  <c r="AE15" i="1"/>
  <c r="AG11" i="1"/>
  <c r="C45" i="2" l="1"/>
  <c r="D44" i="2"/>
  <c r="AG12" i="1"/>
  <c r="AH11" i="1"/>
  <c r="D45" i="2" l="1"/>
  <c r="C46" i="2"/>
  <c r="AH12" i="1"/>
  <c r="AG13" i="1"/>
  <c r="D46" i="2" l="1"/>
  <c r="C47" i="2"/>
  <c r="AH13" i="1"/>
  <c r="AG14" i="1"/>
  <c r="C48" i="2" l="1"/>
  <c r="D47" i="2"/>
  <c r="AH14" i="1"/>
  <c r="AG15" i="1"/>
  <c r="C49" i="2" l="1"/>
  <c r="D48" i="2"/>
  <c r="AJ11" i="1"/>
  <c r="AH15" i="1"/>
  <c r="C50" i="2" l="1"/>
  <c r="D49" i="2"/>
  <c r="AK11" i="1"/>
  <c r="AJ12" i="1"/>
  <c r="D50" i="2" l="1"/>
  <c r="C51" i="2"/>
  <c r="AK12" i="1"/>
  <c r="AJ13" i="1"/>
  <c r="C52" i="2" l="1"/>
  <c r="D51" i="2"/>
  <c r="AK13" i="1"/>
  <c r="AJ14" i="1"/>
  <c r="C53" i="2" l="1"/>
  <c r="D52" i="2"/>
  <c r="AK14" i="1"/>
  <c r="AJ15" i="1"/>
  <c r="AK15" i="1" s="1"/>
  <c r="D53" i="2" l="1"/>
  <c r="C54" i="2"/>
  <c r="C55" i="2" l="1"/>
  <c r="D54" i="2"/>
  <c r="D55" i="2" l="1"/>
  <c r="C56" i="2"/>
  <c r="C57" i="2" l="1"/>
  <c r="D56" i="2"/>
  <c r="D57" i="2" l="1"/>
  <c r="C58" i="2"/>
  <c r="D58" i="2" l="1"/>
  <c r="C59" i="2"/>
  <c r="C60" i="2" l="1"/>
  <c r="D59" i="2"/>
  <c r="C61" i="2" l="1"/>
  <c r="D60" i="2"/>
  <c r="C62" i="2" l="1"/>
  <c r="D61" i="2"/>
  <c r="D62" i="2" l="1"/>
  <c r="C63" i="2"/>
  <c r="D63" i="2" l="1"/>
  <c r="C64" i="2"/>
  <c r="C65" i="2" l="1"/>
  <c r="D64" i="2"/>
  <c r="D65" i="2" l="1"/>
  <c r="C66" i="2"/>
  <c r="C67" i="2" l="1"/>
  <c r="D66" i="2"/>
  <c r="D67" i="2" l="1"/>
  <c r="C68" i="2"/>
  <c r="D68" i="2" l="1"/>
  <c r="C69" i="2"/>
  <c r="C70" i="2" l="1"/>
  <c r="D70" i="2" s="1"/>
  <c r="D69" i="2"/>
</calcChain>
</file>

<file path=xl/sharedStrings.xml><?xml version="1.0" encoding="utf-8"?>
<sst xmlns="http://schemas.openxmlformats.org/spreadsheetml/2006/main" count="1241" uniqueCount="283">
  <si>
    <t>mois travaillé d'employer</t>
  </si>
  <si>
    <t>salaire</t>
  </si>
  <si>
    <t>Prod identique par champ</t>
  </si>
  <si>
    <t>Vente</t>
  </si>
  <si>
    <t>employer</t>
  </si>
  <si>
    <t>NB legume</t>
  </si>
  <si>
    <t>Prix soupe</t>
  </si>
  <si>
    <t xml:space="preserve">prix total par jour </t>
  </si>
  <si>
    <t>prix par mois</t>
  </si>
  <si>
    <t>Gestion des employés :</t>
  </si>
  <si>
    <t>NB d'employés</t>
  </si>
  <si>
    <t>Pourcentage par mois</t>
  </si>
  <si>
    <t>coût du licenciement 
(mois actuel + mois suivant)</t>
  </si>
  <si>
    <t>Deficit de vente :</t>
  </si>
  <si>
    <t>Gestion de la production de soupe :</t>
  </si>
  <si>
    <t>Gestion des emprunts :</t>
  </si>
  <si>
    <t>Pourcentage d'emprunt</t>
  </si>
  <si>
    <t>Durée de l'emprunt</t>
  </si>
  <si>
    <t>Somme d'emprunt</t>
  </si>
  <si>
    <t>Remboursement par an</t>
  </si>
  <si>
    <t>Remboursement par mois</t>
  </si>
  <si>
    <t xml:space="preserve">Nombre de jours par mois </t>
  </si>
  <si>
    <t>Remboursement total</t>
  </si>
  <si>
    <t>Gestion des aides :</t>
  </si>
  <si>
    <t>Nombre de champ</t>
  </si>
  <si>
    <t>Aide perçu</t>
  </si>
  <si>
    <t>Aide par champ cultivé</t>
  </si>
  <si>
    <t>Aide par exploitation</t>
  </si>
  <si>
    <t xml:space="preserve">Nombre de mois par an </t>
  </si>
  <si>
    <t xml:space="preserve">Nombre de mois </t>
  </si>
  <si>
    <t xml:space="preserve">Salaire débutant </t>
  </si>
  <si>
    <t>5ans</t>
  </si>
  <si>
    <t>1ans</t>
  </si>
  <si>
    <t>20 employés</t>
  </si>
  <si>
    <t>cout salaires 4</t>
  </si>
  <si>
    <t>mois travaillé</t>
  </si>
  <si>
    <t>NB d'année</t>
  </si>
  <si>
    <t>Stratégie : remplacement tous les 6 mois</t>
  </si>
  <si>
    <t>Stratégie : remplacement tous les ans</t>
  </si>
  <si>
    <t>Stratégie : remplacement tous les 1.5 ans</t>
  </si>
  <si>
    <t>Stratégie : remplacement tous les 8 mois</t>
  </si>
  <si>
    <t>Stratégie : remplacement tous les 7 mois</t>
  </si>
  <si>
    <t xml:space="preserve">Cout pour un employé </t>
  </si>
  <si>
    <t>prix par an</t>
  </si>
  <si>
    <t>prix pour 2ans</t>
  </si>
  <si>
    <t>prix pour 5ans</t>
  </si>
  <si>
    <t>NB champ</t>
  </si>
  <si>
    <t xml:space="preserve">usine </t>
  </si>
  <si>
    <t>j1</t>
  </si>
  <si>
    <t>plante</t>
  </si>
  <si>
    <t>arrose</t>
  </si>
  <si>
    <t xml:space="preserve">plante </t>
  </si>
  <si>
    <t xml:space="preserve">arrose </t>
  </si>
  <si>
    <t>j2</t>
  </si>
  <si>
    <t>recolte</t>
  </si>
  <si>
    <t>arrivé par jour</t>
  </si>
  <si>
    <t>stock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</si>
  <si>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</si>
  <si>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</si>
  <si>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</si>
  <si>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</si>
  <si>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</si>
  <si>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</si>
  <si>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</si>
  <si>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</si>
  <si>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</si>
  <si>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</si>
  <si>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</si>
  <si>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</si>
  <si>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</si>
  <si>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</si>
  <si>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</si>
  <si>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</si>
  <si>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</si>
  <si>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</si>
  <si>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</si>
  <si>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</si>
  <si>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</si>
  <si>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</si>
  <si>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j25</t>
  </si>
  <si>
    <t>j26</t>
  </si>
  <si>
    <t>j27</t>
  </si>
  <si>
    <t>j28</t>
  </si>
  <si>
    <t>j29</t>
  </si>
  <si>
    <t>j30</t>
  </si>
  <si>
    <t>NB soupes par mois</t>
  </si>
  <si>
    <t>1mois de stock:</t>
  </si>
  <si>
    <t>1 employe</t>
  </si>
  <si>
    <t>1jour</t>
  </si>
  <si>
    <t>1mois</t>
  </si>
  <si>
    <t>NB d'employer</t>
  </si>
  <si>
    <t>2 tracteurs</t>
  </si>
  <si>
    <t>Ferme</t>
  </si>
  <si>
    <t>Jours</t>
  </si>
  <si>
    <t>j0</t>
  </si>
  <si>
    <t>tracteur 1</t>
  </si>
  <si>
    <t>tracteur 2</t>
  </si>
  <si>
    <t>Répartition employés</t>
  </si>
  <si>
    <t>22 employés</t>
  </si>
  <si>
    <t>j31</t>
  </si>
  <si>
    <t>j32</t>
  </si>
  <si>
    <t>j33</t>
  </si>
  <si>
    <t>j34</t>
  </si>
  <si>
    <t>j35</t>
  </si>
  <si>
    <t>j36</t>
  </si>
  <si>
    <t>j37</t>
  </si>
  <si>
    <t>j38</t>
  </si>
  <si>
    <t>j39</t>
  </si>
  <si>
    <t>j40</t>
  </si>
  <si>
    <t>j41</t>
  </si>
  <si>
    <t>j42</t>
  </si>
  <si>
    <t>j43</t>
  </si>
  <si>
    <t>j44</t>
  </si>
  <si>
    <t>j45</t>
  </si>
  <si>
    <t>j46</t>
  </si>
  <si>
    <t>j47</t>
  </si>
  <si>
    <t>j48</t>
  </si>
  <si>
    <t>j49</t>
  </si>
  <si>
    <t>j50</t>
  </si>
  <si>
    <t>j51</t>
  </si>
  <si>
    <t>j52</t>
  </si>
  <si>
    <t>j53</t>
  </si>
  <si>
    <t>j54</t>
  </si>
  <si>
    <t>j55</t>
  </si>
  <si>
    <t>j56</t>
  </si>
  <si>
    <t>j57</t>
  </si>
  <si>
    <t>j58</t>
  </si>
  <si>
    <t>j59</t>
  </si>
  <si>
    <t>j60</t>
  </si>
  <si>
    <t>j61</t>
  </si>
  <si>
    <t>j62</t>
  </si>
  <si>
    <t>j63</t>
  </si>
  <si>
    <t>j64</t>
  </si>
  <si>
    <t>j65</t>
  </si>
  <si>
    <t>j66</t>
  </si>
  <si>
    <t>j67</t>
  </si>
  <si>
    <t>j68</t>
  </si>
  <si>
    <t>j69</t>
  </si>
  <si>
    <t>j70</t>
  </si>
  <si>
    <t>j71</t>
  </si>
  <si>
    <t>j72</t>
  </si>
  <si>
    <t>j73</t>
  </si>
  <si>
    <t>j74</t>
  </si>
  <si>
    <t>j75</t>
  </si>
  <si>
    <t>j76</t>
  </si>
  <si>
    <t>j77</t>
  </si>
  <si>
    <t>j78</t>
  </si>
  <si>
    <t>j79</t>
  </si>
  <si>
    <t>j80</t>
  </si>
  <si>
    <t>j81</t>
  </si>
  <si>
    <t>j82</t>
  </si>
  <si>
    <t>j83</t>
  </si>
  <si>
    <t>j84</t>
  </si>
  <si>
    <t>j85</t>
  </si>
  <si>
    <t>j86</t>
  </si>
  <si>
    <t>j87</t>
  </si>
  <si>
    <t>j88</t>
  </si>
  <si>
    <t>j89</t>
  </si>
  <si>
    <t>j90</t>
  </si>
  <si>
    <t>j91</t>
  </si>
  <si>
    <t>j92</t>
  </si>
  <si>
    <t>j93</t>
  </si>
  <si>
    <t>j94</t>
  </si>
  <si>
    <t>j95</t>
  </si>
  <si>
    <t>j96</t>
  </si>
  <si>
    <t>j97</t>
  </si>
  <si>
    <t>j98</t>
  </si>
  <si>
    <t>j99</t>
  </si>
  <si>
    <t>j100</t>
  </si>
  <si>
    <t>j101</t>
  </si>
  <si>
    <t>j102</t>
  </si>
  <si>
    <t>j103</t>
  </si>
  <si>
    <t>j104</t>
  </si>
  <si>
    <t>j105</t>
  </si>
  <si>
    <t>j106</t>
  </si>
  <si>
    <t>j107</t>
  </si>
  <si>
    <t>j108</t>
  </si>
  <si>
    <t>j109</t>
  </si>
  <si>
    <t>j110</t>
  </si>
  <si>
    <t>j111</t>
  </si>
  <si>
    <t>j112</t>
  </si>
  <si>
    <t>j113</t>
  </si>
  <si>
    <t>j114</t>
  </si>
  <si>
    <t>j115</t>
  </si>
  <si>
    <t>j116</t>
  </si>
  <si>
    <t>j117</t>
  </si>
  <si>
    <t>j118</t>
  </si>
  <si>
    <t>j119</t>
  </si>
  <si>
    <t>j120</t>
  </si>
  <si>
    <t>j121</t>
  </si>
  <si>
    <t>j122</t>
  </si>
  <si>
    <t>j123</t>
  </si>
  <si>
    <t>j124</t>
  </si>
  <si>
    <t>j125</t>
  </si>
  <si>
    <t>j126</t>
  </si>
  <si>
    <t>j127</t>
  </si>
  <si>
    <t>j128</t>
  </si>
  <si>
    <t>j129</t>
  </si>
  <si>
    <t>j130</t>
  </si>
  <si>
    <t>j131</t>
  </si>
  <si>
    <t>j132</t>
  </si>
  <si>
    <t>j133</t>
  </si>
  <si>
    <t>j134</t>
  </si>
  <si>
    <t>j135</t>
  </si>
  <si>
    <t>j136</t>
  </si>
  <si>
    <t>j137</t>
  </si>
  <si>
    <t>j138</t>
  </si>
  <si>
    <t>j139</t>
  </si>
  <si>
    <t>j140</t>
  </si>
  <si>
    <t>j141</t>
  </si>
  <si>
    <t>j142</t>
  </si>
  <si>
    <t>j143</t>
  </si>
  <si>
    <t>j144</t>
  </si>
  <si>
    <t>j145</t>
  </si>
  <si>
    <t>j146</t>
  </si>
  <si>
    <t>j147</t>
  </si>
  <si>
    <t>j148</t>
  </si>
  <si>
    <t>j149</t>
  </si>
  <si>
    <t>j150</t>
  </si>
  <si>
    <t>j151</t>
  </si>
  <si>
    <t>j152</t>
  </si>
  <si>
    <t>j153</t>
  </si>
  <si>
    <t>j154</t>
  </si>
  <si>
    <t>j155</t>
  </si>
  <si>
    <t>j156</t>
  </si>
  <si>
    <t>j157</t>
  </si>
  <si>
    <t>j158</t>
  </si>
  <si>
    <t>j159</t>
  </si>
  <si>
    <t>j160</t>
  </si>
  <si>
    <t>j161</t>
  </si>
  <si>
    <t>j162</t>
  </si>
  <si>
    <t>j163</t>
  </si>
  <si>
    <t>j164</t>
  </si>
  <si>
    <t>j165</t>
  </si>
  <si>
    <t>j166</t>
  </si>
  <si>
    <t>j167</t>
  </si>
  <si>
    <t>j168</t>
  </si>
  <si>
    <t>j169</t>
  </si>
  <si>
    <t>j170</t>
  </si>
  <si>
    <t>j171</t>
  </si>
  <si>
    <t>j172</t>
  </si>
  <si>
    <t>j173</t>
  </si>
  <si>
    <t>j174</t>
  </si>
  <si>
    <t>j175</t>
  </si>
  <si>
    <t>j176</t>
  </si>
  <si>
    <t>j177</t>
  </si>
  <si>
    <t>j178</t>
  </si>
  <si>
    <t>j179</t>
  </si>
  <si>
    <t>j180</t>
  </si>
  <si>
    <t>j181</t>
  </si>
  <si>
    <t>j182</t>
  </si>
  <si>
    <t>j183</t>
  </si>
  <si>
    <t>j184</t>
  </si>
  <si>
    <t>j185</t>
  </si>
  <si>
    <t>j186</t>
  </si>
  <si>
    <t>j187</t>
  </si>
  <si>
    <t>j188</t>
  </si>
  <si>
    <t>j189</t>
  </si>
  <si>
    <t>j190</t>
  </si>
  <si>
    <t>j191</t>
  </si>
  <si>
    <t>j192</t>
  </si>
  <si>
    <t>j193</t>
  </si>
  <si>
    <t>j194</t>
  </si>
  <si>
    <t>j195</t>
  </si>
  <si>
    <t>j196</t>
  </si>
  <si>
    <t>j197</t>
  </si>
  <si>
    <t>j198</t>
  </si>
  <si>
    <t>j199</t>
  </si>
  <si>
    <t>j200</t>
  </si>
  <si>
    <t>j201</t>
  </si>
  <si>
    <t>j202</t>
  </si>
  <si>
    <t>j203</t>
  </si>
  <si>
    <t>j204</t>
  </si>
  <si>
    <t>j205</t>
  </si>
  <si>
    <t>j206</t>
  </si>
  <si>
    <t>j207</t>
  </si>
  <si>
    <t>j208</t>
  </si>
  <si>
    <t>j209</t>
  </si>
  <si>
    <t>j210</t>
  </si>
  <si>
    <t>7 mois de stock:</t>
  </si>
  <si>
    <t xml:space="preserve">22 employés
plante / arrose </t>
  </si>
  <si>
    <t>11 employés
plante / arrose</t>
  </si>
  <si>
    <t>22 employés
plante / arrose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</si>
</sst>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#,##0.00\ &quot;€&quot;;[Red]\-#,##0.00\ &quot;€&quot;"/>
    <numFmt numFmtId="164" formatCode="_-* #,##0.00&quot; €&quot;_-;\-* #,##0.00&quot; €&quot;_-;_-* \-??&quot; €&quot;_-;_-@_-"/>
    <numFmt numFmtId="165" formatCode="#,##0.00\ &quot;€&quot;"/>
    <numFmt numFmtId="166" formatCode="_-* #,##0.00\ _€_-;\-* #,##0.00\ _€_-;_-* &quot;-&quot;??\ _€_-;_-@_-"/>
  </numFmts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000000"/>
      <name val="Calibri"/>
      <family val="2"/>
    </font>
    <font>
      <sz val="8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CCCCCC"/>
        <bgColor rgb="FFD9D9D9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rgb="FFD9D9D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2" fillId="0" borderId="0" applyBorder="0" applyProtection="0"/>
  </cellStyleXfs>
  <cellXfs count="128">
    <xf numFmtId="0" fontId="0" fillId="0" borderId="0" xfId="0"/>
    <xf numFmtId="2" fontId="0" fillId="0" borderId="0" xfId="0" applyNumberFormat="1"/>
    <xf numFmtId="2" fontId="1" fillId="0" borderId="1" xfId="1" applyNumberFormat="1" applyFont="1" applyBorder="1" applyAlignment="1" applyProtection="1">
      <alignment horizontal="center" vertical="center"/>
    </xf>
    <xf numFmtId="164" fontId="1" fillId="0" borderId="1" xfId="1" applyFont="1" applyBorder="1" applyAlignment="1" applyProtection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164" fontId="2" fillId="0" borderId="1" xfId="1" applyBorder="1" applyAlignment="1" applyProtection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164" fontId="2" fillId="6" borderId="1" xfId="1" applyFill="1" applyBorder="1" applyAlignment="1" applyProtection="1">
      <alignment horizontal="center" vertical="center"/>
    </xf>
    <xf numFmtId="0" fontId="0" fillId="5" borderId="1" xfId="0" applyFill="1" applyBorder="1" applyAlignment="1">
      <alignment horizontal="center" vertical="center"/>
    </xf>
    <xf numFmtId="2" fontId="0" fillId="7" borderId="2" xfId="0" applyNumberFormat="1" applyFill="1" applyBorder="1"/>
    <xf numFmtId="0" fontId="0" fillId="8" borderId="1" xfId="0" applyFill="1" applyBorder="1"/>
    <xf numFmtId="2" fontId="0" fillId="9" borderId="1" xfId="0" applyNumberFormat="1" applyFill="1" applyBorder="1"/>
    <xf numFmtId="165" fontId="0" fillId="2" borderId="1" xfId="0" applyNumberFormat="1" applyFill="1" applyBorder="1" applyAlignment="1">
      <alignment horizontal="right" vertical="center"/>
    </xf>
    <xf numFmtId="165" fontId="0" fillId="0" borderId="1" xfId="0" applyNumberFormat="1" applyBorder="1" applyAlignment="1">
      <alignment horizontal="right" vertical="center"/>
    </xf>
    <xf numFmtId="165" fontId="0" fillId="6" borderId="1" xfId="0" applyNumberFormat="1" applyFill="1" applyBorder="1" applyAlignment="1">
      <alignment horizontal="right" vertical="center"/>
    </xf>
    <xf numFmtId="165" fontId="0" fillId="3" borderId="1" xfId="0" applyNumberFormat="1" applyFill="1" applyBorder="1" applyAlignment="1">
      <alignment horizontal="right" vertical="center"/>
    </xf>
    <xf numFmtId="0" fontId="0" fillId="7" borderId="1" xfId="0" applyFill="1" applyBorder="1"/>
    <xf numFmtId="8" fontId="3" fillId="0" borderId="1" xfId="0" applyNumberFormat="1" applyFont="1" applyBorder="1" applyAlignment="1">
      <alignment horizontal="center" vertical="center"/>
    </xf>
    <xf numFmtId="8" fontId="0" fillId="6" borderId="1" xfId="0" applyNumberFormat="1" applyFill="1" applyBorder="1"/>
    <xf numFmtId="8" fontId="0" fillId="4" borderId="1" xfId="0" applyNumberFormat="1" applyFill="1" applyBorder="1"/>
    <xf numFmtId="165" fontId="0" fillId="0" borderId="1" xfId="0" applyNumberFormat="1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8" fontId="0" fillId="0" borderId="1" xfId="0" applyNumberFormat="1" applyBorder="1"/>
    <xf numFmtId="165" fontId="0" fillId="2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164" fontId="0" fillId="0" borderId="0" xfId="0" applyNumberFormat="1"/>
    <xf numFmtId="166" fontId="0" fillId="0" borderId="0" xfId="0" applyNumberFormat="1"/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6" borderId="0" xfId="0" applyFill="1"/>
    <xf numFmtId="8" fontId="0" fillId="6" borderId="8" xfId="0" applyNumberFormat="1" applyFill="1" applyBorder="1"/>
    <xf numFmtId="0" fontId="1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165" fontId="0" fillId="0" borderId="0" xfId="0" applyNumberForma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165" fontId="0" fillId="8" borderId="21" xfId="0" applyNumberFormat="1" applyFill="1" applyBorder="1"/>
    <xf numFmtId="165" fontId="0" fillId="10" borderId="21" xfId="0" applyNumberFormat="1" applyFill="1" applyBorder="1"/>
    <xf numFmtId="165" fontId="0" fillId="11" borderId="20" xfId="0" applyNumberFormat="1" applyFill="1" applyBorder="1"/>
    <xf numFmtId="165" fontId="0" fillId="11" borderId="22" xfId="0" applyNumberFormat="1" applyFill="1" applyBorder="1"/>
    <xf numFmtId="0" fontId="0" fillId="6" borderId="16" xfId="0" applyFill="1" applyBorder="1"/>
    <xf numFmtId="0" fontId="0" fillId="6" borderId="17" xfId="0" applyFill="1" applyBorder="1"/>
    <xf numFmtId="166" fontId="0" fillId="0" borderId="1" xfId="0" applyNumberFormat="1" applyBorder="1" applyAlignment="1">
      <alignment vertical="center"/>
    </xf>
    <xf numFmtId="166" fontId="0" fillId="0" borderId="1" xfId="0" applyNumberFormat="1" applyBorder="1"/>
    <xf numFmtId="0" fontId="0" fillId="0" borderId="1" xfId="0" applyBorder="1"/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/>
    <xf numFmtId="0" fontId="0" fillId="6" borderId="18" xfId="0" applyFill="1" applyBorder="1"/>
    <xf numFmtId="0" fontId="0" fillId="6" borderId="0" xfId="0" applyFill="1" applyBorder="1"/>
    <xf numFmtId="0" fontId="0" fillId="6" borderId="19" xfId="0" applyFill="1" applyBorder="1"/>
    <xf numFmtId="166" fontId="0" fillId="0" borderId="4" xfId="0" applyNumberFormat="1" applyBorder="1" applyAlignment="1">
      <alignment vertical="center"/>
    </xf>
    <xf numFmtId="166" fontId="0" fillId="0" borderId="4" xfId="0" applyNumberFormat="1" applyBorder="1" applyAlignment="1">
      <alignment horizontal="center" vertical="center"/>
    </xf>
    <xf numFmtId="166" fontId="0" fillId="0" borderId="4" xfId="0" applyNumberFormat="1" applyBorder="1"/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164" fontId="0" fillId="6" borderId="15" xfId="0" applyNumberFormat="1" applyFill="1" applyBorder="1"/>
    <xf numFmtId="164" fontId="0" fillId="6" borderId="16" xfId="0" applyNumberFormat="1" applyFill="1" applyBorder="1"/>
    <xf numFmtId="0" fontId="1" fillId="0" borderId="1" xfId="0" applyFont="1" applyFill="1" applyBorder="1" applyAlignment="1">
      <alignment horizontal="center" vertical="center"/>
    </xf>
    <xf numFmtId="165" fontId="0" fillId="5" borderId="1" xfId="0" applyNumberFormat="1" applyFill="1" applyBorder="1" applyAlignment="1">
      <alignment horizontal="right" vertical="center"/>
    </xf>
    <xf numFmtId="165" fontId="0" fillId="6" borderId="1" xfId="0" applyNumberFormat="1" applyFill="1" applyBorder="1"/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8" xfId="0" applyBorder="1"/>
    <xf numFmtId="0" fontId="0" fillId="0" borderId="2" xfId="0" applyNumberFormat="1" applyBorder="1" applyAlignment="1">
      <alignment horizontal="center"/>
    </xf>
    <xf numFmtId="0" fontId="0" fillId="0" borderId="4" xfId="0" applyBorder="1"/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0" fillId="12" borderId="1" xfId="0" applyFill="1" applyBorder="1"/>
    <xf numFmtId="0" fontId="0" fillId="12" borderId="8" xfId="0" applyFill="1" applyBorder="1" applyAlignment="1">
      <alignment horizontal="center"/>
    </xf>
    <xf numFmtId="0" fontId="0" fillId="12" borderId="27" xfId="0" applyFill="1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0" fontId="0" fillId="0" borderId="27" xfId="0" applyBorder="1"/>
    <xf numFmtId="0" fontId="0" fillId="12" borderId="28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9" xfId="0" applyBorder="1"/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0" borderId="2" xfId="0" applyBorder="1"/>
    <xf numFmtId="0" fontId="0" fillId="10" borderId="1" xfId="0" applyFill="1" applyBorder="1"/>
    <xf numFmtId="0" fontId="0" fillId="0" borderId="5" xfId="0" applyBorder="1"/>
    <xf numFmtId="0" fontId="0" fillId="0" borderId="27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12" borderId="28" xfId="0" applyFill="1" applyBorder="1" applyAlignment="1">
      <alignment horizontal="center" vertical="center"/>
    </xf>
    <xf numFmtId="0" fontId="0" fillId="12" borderId="27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0" fillId="10" borderId="1" xfId="0" applyFill="1" applyBorder="1" applyAlignment="1">
      <alignment horizontal="right" vertical="center"/>
    </xf>
    <xf numFmtId="1" fontId="0" fillId="0" borderId="1" xfId="0" applyNumberFormat="1" applyBorder="1"/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809625</xdr:colOff>
      <xdr:row>21</xdr:row>
      <xdr:rowOff>47625</xdr:rowOff>
    </xdr:from>
    <xdr:to>
      <xdr:col>21</xdr:col>
      <xdr:colOff>819150</xdr:colOff>
      <xdr:row>22</xdr:row>
      <xdr:rowOff>180975</xdr:rowOff>
    </xdr:to>
    <xdr:cxnSp macro="">
      <xdr:nvCxnSpPr>
        <xdr:cNvPr id="3" name="Connecteur droit avec flèche 2">
          <a:extLst>
            <a:ext uri="{FF2B5EF4-FFF2-40B4-BE49-F238E27FC236}">
              <a16:creationId xmlns:a16="http://schemas.microsoft.com/office/drawing/2014/main" id="{7B945AAF-E4A7-411F-182E-2114C0E8D937}"/>
            </a:ext>
          </a:extLst>
        </xdr:cNvPr>
        <xdr:cNvCxnSpPr/>
      </xdr:nvCxnSpPr>
      <xdr:spPr>
        <a:xfrm>
          <a:off x="12954000" y="3095625"/>
          <a:ext cx="9525" cy="3238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514350</xdr:colOff>
      <xdr:row>24</xdr:row>
      <xdr:rowOff>19050</xdr:rowOff>
    </xdr:from>
    <xdr:to>
      <xdr:col>6</xdr:col>
      <xdr:colOff>276225</xdr:colOff>
      <xdr:row>34</xdr:row>
      <xdr:rowOff>76200</xdr:rowOff>
    </xdr:to>
    <xdr:sp macro="" textlink="">
      <xdr:nvSpPr>
        <xdr:cNvPr id="5" name="Interdiction 4">
          <a:extLst>
            <a:ext uri="{FF2B5EF4-FFF2-40B4-BE49-F238E27FC236}">
              <a16:creationId xmlns:a16="http://schemas.microsoft.com/office/drawing/2014/main" id="{04DC53E8-58A0-1A4A-D4E5-F7BD9A592E46}"/>
            </a:ext>
          </a:extLst>
        </xdr:cNvPr>
        <xdr:cNvSpPr/>
      </xdr:nvSpPr>
      <xdr:spPr>
        <a:xfrm>
          <a:off x="2800350" y="5257800"/>
          <a:ext cx="2047875" cy="1962150"/>
        </a:xfrm>
        <a:prstGeom prst="noSmoking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21</xdr:col>
      <xdr:colOff>781050</xdr:colOff>
      <xdr:row>38</xdr:row>
      <xdr:rowOff>38100</xdr:rowOff>
    </xdr:from>
    <xdr:to>
      <xdr:col>21</xdr:col>
      <xdr:colOff>790575</xdr:colOff>
      <xdr:row>39</xdr:row>
      <xdr:rowOff>171450</xdr:rowOff>
    </xdr:to>
    <xdr:cxnSp macro="">
      <xdr:nvCxnSpPr>
        <xdr:cNvPr id="6" name="Connecteur droit avec flèche 5">
          <a:extLst>
            <a:ext uri="{FF2B5EF4-FFF2-40B4-BE49-F238E27FC236}">
              <a16:creationId xmlns:a16="http://schemas.microsoft.com/office/drawing/2014/main" id="{4D75FAF6-C654-4473-A40A-CBC0D14233A4}"/>
            </a:ext>
          </a:extLst>
        </xdr:cNvPr>
        <xdr:cNvCxnSpPr/>
      </xdr:nvCxnSpPr>
      <xdr:spPr>
        <a:xfrm>
          <a:off x="17497425" y="7334250"/>
          <a:ext cx="9525" cy="3238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523875</xdr:colOff>
      <xdr:row>52</xdr:row>
      <xdr:rowOff>114300</xdr:rowOff>
    </xdr:from>
    <xdr:to>
      <xdr:col>6</xdr:col>
      <xdr:colOff>285750</xdr:colOff>
      <xdr:row>62</xdr:row>
      <xdr:rowOff>171450</xdr:rowOff>
    </xdr:to>
    <xdr:sp macro="" textlink="">
      <xdr:nvSpPr>
        <xdr:cNvPr id="7" name="Interdiction 6">
          <a:extLst>
            <a:ext uri="{FF2B5EF4-FFF2-40B4-BE49-F238E27FC236}">
              <a16:creationId xmlns:a16="http://schemas.microsoft.com/office/drawing/2014/main" id="{731FD5A8-7313-488E-B65B-530E6ECF5F31}"/>
            </a:ext>
          </a:extLst>
        </xdr:cNvPr>
        <xdr:cNvSpPr/>
      </xdr:nvSpPr>
      <xdr:spPr>
        <a:xfrm>
          <a:off x="2809875" y="10715625"/>
          <a:ext cx="2047875" cy="1962150"/>
        </a:xfrm>
        <a:prstGeom prst="noSmoking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552450</xdr:colOff>
      <xdr:row>82</xdr:row>
      <xdr:rowOff>38100</xdr:rowOff>
    </xdr:from>
    <xdr:to>
      <xdr:col>6</xdr:col>
      <xdr:colOff>314325</xdr:colOff>
      <xdr:row>92</xdr:row>
      <xdr:rowOff>95250</xdr:rowOff>
    </xdr:to>
    <xdr:sp macro="" textlink="">
      <xdr:nvSpPr>
        <xdr:cNvPr id="8" name="Interdiction 7">
          <a:extLst>
            <a:ext uri="{FF2B5EF4-FFF2-40B4-BE49-F238E27FC236}">
              <a16:creationId xmlns:a16="http://schemas.microsoft.com/office/drawing/2014/main" id="{3041004A-BAFD-4DCC-A466-C9F0347569D1}"/>
            </a:ext>
          </a:extLst>
        </xdr:cNvPr>
        <xdr:cNvSpPr/>
      </xdr:nvSpPr>
      <xdr:spPr>
        <a:xfrm>
          <a:off x="2838450" y="16363950"/>
          <a:ext cx="2047875" cy="1962150"/>
        </a:xfrm>
        <a:prstGeom prst="noSmoking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533400</xdr:colOff>
      <xdr:row>113</xdr:row>
      <xdr:rowOff>9525</xdr:rowOff>
    </xdr:from>
    <xdr:to>
      <xdr:col>6</xdr:col>
      <xdr:colOff>295275</xdr:colOff>
      <xdr:row>123</xdr:row>
      <xdr:rowOff>66675</xdr:rowOff>
    </xdr:to>
    <xdr:sp macro="" textlink="">
      <xdr:nvSpPr>
        <xdr:cNvPr id="9" name="Interdiction 8">
          <a:extLst>
            <a:ext uri="{FF2B5EF4-FFF2-40B4-BE49-F238E27FC236}">
              <a16:creationId xmlns:a16="http://schemas.microsoft.com/office/drawing/2014/main" id="{38530F08-9350-4B62-BD12-34E48813EEF3}"/>
            </a:ext>
          </a:extLst>
        </xdr:cNvPr>
        <xdr:cNvSpPr/>
      </xdr:nvSpPr>
      <xdr:spPr>
        <a:xfrm>
          <a:off x="2819400" y="22250400"/>
          <a:ext cx="2047875" cy="1962150"/>
        </a:xfrm>
        <a:prstGeom prst="noSmoking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533400</xdr:colOff>
      <xdr:row>142</xdr:row>
      <xdr:rowOff>0</xdr:rowOff>
    </xdr:from>
    <xdr:to>
      <xdr:col>6</xdr:col>
      <xdr:colOff>295275</xdr:colOff>
      <xdr:row>152</xdr:row>
      <xdr:rowOff>57150</xdr:rowOff>
    </xdr:to>
    <xdr:sp macro="" textlink="">
      <xdr:nvSpPr>
        <xdr:cNvPr id="10" name="Interdiction 9">
          <a:extLst>
            <a:ext uri="{FF2B5EF4-FFF2-40B4-BE49-F238E27FC236}">
              <a16:creationId xmlns:a16="http://schemas.microsoft.com/office/drawing/2014/main" id="{56CE545D-67CC-4203-A7A5-BE1EBC3B52C3}"/>
            </a:ext>
          </a:extLst>
        </xdr:cNvPr>
        <xdr:cNvSpPr/>
      </xdr:nvSpPr>
      <xdr:spPr>
        <a:xfrm>
          <a:off x="2819400" y="27774900"/>
          <a:ext cx="2047875" cy="1962150"/>
        </a:xfrm>
        <a:prstGeom prst="noSmoking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514350</xdr:colOff>
      <xdr:row>172</xdr:row>
      <xdr:rowOff>66675</xdr:rowOff>
    </xdr:from>
    <xdr:to>
      <xdr:col>6</xdr:col>
      <xdr:colOff>276225</xdr:colOff>
      <xdr:row>182</xdr:row>
      <xdr:rowOff>123825</xdr:rowOff>
    </xdr:to>
    <xdr:sp macro="" textlink="">
      <xdr:nvSpPr>
        <xdr:cNvPr id="11" name="Interdiction 10">
          <a:extLst>
            <a:ext uri="{FF2B5EF4-FFF2-40B4-BE49-F238E27FC236}">
              <a16:creationId xmlns:a16="http://schemas.microsoft.com/office/drawing/2014/main" id="{C8224217-9DEC-4392-A390-3FE4B99731D6}"/>
            </a:ext>
          </a:extLst>
        </xdr:cNvPr>
        <xdr:cNvSpPr/>
      </xdr:nvSpPr>
      <xdr:spPr>
        <a:xfrm>
          <a:off x="2800350" y="33566100"/>
          <a:ext cx="2047875" cy="1962150"/>
        </a:xfrm>
        <a:prstGeom prst="noSmoking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476250</xdr:colOff>
      <xdr:row>201</xdr:row>
      <xdr:rowOff>95250</xdr:rowOff>
    </xdr:from>
    <xdr:to>
      <xdr:col>6</xdr:col>
      <xdr:colOff>238125</xdr:colOff>
      <xdr:row>211</xdr:row>
      <xdr:rowOff>152400</xdr:rowOff>
    </xdr:to>
    <xdr:sp macro="" textlink="">
      <xdr:nvSpPr>
        <xdr:cNvPr id="12" name="Interdiction 11">
          <a:extLst>
            <a:ext uri="{FF2B5EF4-FFF2-40B4-BE49-F238E27FC236}">
              <a16:creationId xmlns:a16="http://schemas.microsoft.com/office/drawing/2014/main" id="{AE663823-026F-49E5-95CE-BD864C8B48F5}"/>
            </a:ext>
          </a:extLst>
        </xdr:cNvPr>
        <xdr:cNvSpPr/>
      </xdr:nvSpPr>
      <xdr:spPr>
        <a:xfrm>
          <a:off x="2762250" y="39128700"/>
          <a:ext cx="2047875" cy="1962150"/>
        </a:xfrm>
        <a:prstGeom prst="noSmoking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341"/>
  <sheetViews>
    <sheetView topLeftCell="B117" zoomScaleNormal="100" workbookViewId="0">
      <selection activeCell="I26" sqref="I26"/>
    </sheetView>
  </sheetViews>
  <sheetFormatPr baseColWidth="10" defaultColWidth="10.5703125" defaultRowHeight="15" x14ac:dyDescent="0.25"/>
  <cols>
    <col min="1" max="1" width="28.5703125" style="1" customWidth="1"/>
    <col min="2" max="2" width="24" bestFit="1" customWidth="1"/>
    <col min="3" max="3" width="24" customWidth="1"/>
    <col min="4" max="4" width="29.85546875" customWidth="1"/>
    <col min="5" max="5" width="24" customWidth="1"/>
    <col min="6" max="6" width="18.85546875" customWidth="1"/>
    <col min="7" max="7" width="29.5703125" customWidth="1"/>
    <col min="8" max="8" width="19.85546875" customWidth="1"/>
    <col min="9" max="9" width="21.42578125" bestFit="1" customWidth="1"/>
    <col min="10" max="11" width="20.28515625" customWidth="1"/>
    <col min="12" max="12" width="24.140625" bestFit="1" customWidth="1"/>
    <col min="13" max="13" width="20.28515625" customWidth="1"/>
    <col min="14" max="14" width="31.85546875" bestFit="1" customWidth="1"/>
    <col min="15" max="15" width="10.7109375" bestFit="1" customWidth="1"/>
    <col min="16" max="16" width="32.85546875" bestFit="1" customWidth="1"/>
    <col min="17" max="17" width="16.85546875" bestFit="1" customWidth="1"/>
    <col min="18" max="18" width="12.42578125" bestFit="1" customWidth="1"/>
    <col min="19" max="19" width="27" customWidth="1"/>
    <col min="20" max="20" width="24.140625" bestFit="1" customWidth="1"/>
    <col min="21" max="21" width="20.5703125" customWidth="1"/>
    <col min="22" max="22" width="25.140625" customWidth="1"/>
    <col min="23" max="23" width="35.5703125" bestFit="1" customWidth="1"/>
    <col min="25" max="25" width="18.28515625" customWidth="1"/>
    <col min="26" max="26" width="15.140625" customWidth="1"/>
    <col min="45" max="45" width="18.42578125" customWidth="1"/>
    <col min="46" max="46" width="18.7109375" customWidth="1"/>
    <col min="47" max="47" width="15.7109375" customWidth="1"/>
    <col min="48" max="48" width="14.28515625" bestFit="1" customWidth="1"/>
  </cols>
  <sheetData>
    <row r="1" spans="1:48" s="5" customFormat="1" x14ac:dyDescent="0.25">
      <c r="N1"/>
      <c r="O1"/>
      <c r="P1"/>
      <c r="R1" s="6"/>
    </row>
    <row r="6" spans="1:48" x14ac:dyDescent="0.25">
      <c r="A6" s="14" t="s">
        <v>9</v>
      </c>
    </row>
    <row r="7" spans="1:48" x14ac:dyDescent="0.25">
      <c r="A7" s="16" t="s">
        <v>11</v>
      </c>
      <c r="B7" s="15">
        <v>1.01</v>
      </c>
    </row>
    <row r="8" spans="1:48" x14ac:dyDescent="0.25">
      <c r="A8" s="16" t="s">
        <v>30</v>
      </c>
      <c r="B8" s="15">
        <v>1000</v>
      </c>
    </row>
    <row r="10" spans="1:48" ht="30" x14ac:dyDescent="0.25">
      <c r="A10" s="2" t="s">
        <v>10</v>
      </c>
      <c r="B10" s="2" t="s">
        <v>0</v>
      </c>
      <c r="C10" s="3" t="s">
        <v>1</v>
      </c>
      <c r="D10" s="11" t="s">
        <v>12</v>
      </c>
      <c r="E10" s="2" t="s">
        <v>0</v>
      </c>
      <c r="F10" s="3" t="s">
        <v>1</v>
      </c>
      <c r="G10" s="11" t="s">
        <v>12</v>
      </c>
      <c r="AU10" t="s">
        <v>34</v>
      </c>
      <c r="AV10" t="s">
        <v>33</v>
      </c>
    </row>
    <row r="11" spans="1:48" x14ac:dyDescent="0.25">
      <c r="A11" s="32">
        <v>1</v>
      </c>
      <c r="B11" s="9">
        <v>1</v>
      </c>
      <c r="C11" s="12">
        <f>B11*$B$8</f>
        <v>1000</v>
      </c>
      <c r="D11" s="23">
        <f>-((C11*$B$7))</f>
        <v>-1010</v>
      </c>
      <c r="E11" s="9">
        <v>6</v>
      </c>
      <c r="F11" s="12">
        <f>C15*$B$7</f>
        <v>1051.0100500999999</v>
      </c>
      <c r="G11" s="23">
        <f>-((F11*$B$7))</f>
        <v>-1061.5201506009998</v>
      </c>
      <c r="H11" s="9">
        <f>E15+1</f>
        <v>11</v>
      </c>
      <c r="I11" s="12">
        <f>F15*$B$7</f>
        <v>1104.6221254112045</v>
      </c>
      <c r="J11" s="23">
        <f>-((I11*$B$7))</f>
        <v>-1115.6683466653164</v>
      </c>
      <c r="K11" s="9">
        <f t="shared" ref="K11" si="0">H15+1</f>
        <v>16</v>
      </c>
      <c r="L11" s="12">
        <f t="shared" ref="L11" si="1">I15*$B$7</f>
        <v>1160.9689553699984</v>
      </c>
      <c r="M11" s="23">
        <f t="shared" ref="M11:AK11" si="2">-((L11*$B$7))</f>
        <v>-1172.5786449236984</v>
      </c>
      <c r="N11" s="9">
        <f t="shared" ref="N11" si="3">K15+1</f>
        <v>21</v>
      </c>
      <c r="O11" s="12">
        <f t="shared" ref="O11" si="4">L15*$B$7</f>
        <v>1220.1900399479666</v>
      </c>
      <c r="P11" s="23">
        <f t="shared" ref="P11:AK11" si="5">-((O11*$B$7))</f>
        <v>-1232.3919403474463</v>
      </c>
      <c r="Q11" s="9">
        <f t="shared" ref="Q11" si="6">N15+1</f>
        <v>26</v>
      </c>
      <c r="R11" s="12">
        <f t="shared" ref="R11" si="7">O15*$B$7</f>
        <v>1282.4319950172337</v>
      </c>
      <c r="S11" s="23">
        <f t="shared" ref="S11:AK11" si="8">-((R11*$B$7))</f>
        <v>-1295.2563149674061</v>
      </c>
      <c r="T11" s="9">
        <f t="shared" ref="T11" si="9">Q15+1</f>
        <v>31</v>
      </c>
      <c r="U11" s="12">
        <f t="shared" ref="U11" si="10">R15*$B$7</f>
        <v>1347.8489153329058</v>
      </c>
      <c r="V11" s="23">
        <f t="shared" ref="V11:AK11" si="11">-((U11*$B$7))</f>
        <v>-1361.3274044862349</v>
      </c>
      <c r="W11" s="9">
        <f t="shared" ref="W11" si="12">T15+1</f>
        <v>36</v>
      </c>
      <c r="X11" s="12">
        <f t="shared" ref="X11" si="13">U15*$B$7</f>
        <v>1416.6027560312684</v>
      </c>
      <c r="Y11" s="23">
        <f t="shared" ref="Y11:AK11" si="14">-((X11*$B$7))</f>
        <v>-1430.768783591581</v>
      </c>
      <c r="Z11" s="9">
        <f t="shared" ref="Z11" si="15">W15+1</f>
        <v>41</v>
      </c>
      <c r="AA11" s="12">
        <f t="shared" ref="AA11" si="16">X15*$B$7</f>
        <v>1488.8637335882215</v>
      </c>
      <c r="AB11" s="23">
        <f t="shared" ref="AB11:AK11" si="17">-((AA11*$B$7))</f>
        <v>-1503.7523709241038</v>
      </c>
      <c r="AC11" s="9">
        <f t="shared" ref="AC11" si="18">Z15+1</f>
        <v>46</v>
      </c>
      <c r="AD11" s="12">
        <f t="shared" ref="AD11" si="19">AA15*$B$7</f>
        <v>1564.8107472306299</v>
      </c>
      <c r="AE11" s="23">
        <f t="shared" ref="AE11:AK11" si="20">-((AD11*$B$7))</f>
        <v>-1580.4588547029362</v>
      </c>
      <c r="AF11" s="9">
        <f t="shared" ref="AF11" si="21">AC15+1</f>
        <v>51</v>
      </c>
      <c r="AG11" s="12">
        <f t="shared" ref="AG11" si="22">AD15*$B$7</f>
        <v>1644.631821843883</v>
      </c>
      <c r="AH11" s="23">
        <f t="shared" ref="AH11:AK11" si="23">-((AG11*$B$7))</f>
        <v>-1661.0781400623218</v>
      </c>
      <c r="AI11" s="9">
        <f t="shared" ref="AI11" si="24">AF15+1</f>
        <v>56</v>
      </c>
      <c r="AJ11" s="12">
        <f t="shared" ref="AJ11" si="25">AG15*$B$7</f>
        <v>1728.5245734721937</v>
      </c>
      <c r="AK11" s="23">
        <f t="shared" ref="AK11:AK12" si="26">-((AJ11*$B$7))</f>
        <v>-1745.8098192069156</v>
      </c>
      <c r="AR11" t="s">
        <v>31</v>
      </c>
      <c r="AS11" s="41">
        <f>SUM(C11:C15,F11:F15,I11:I15,L11:L15,O11:O15,R11:R15,U11:U15,X11:X15,AA11:AA15,AD11:AD15,AG11:AG15,AJ11:AJ15)</f>
        <v>81669.669856409077</v>
      </c>
      <c r="AV11" s="42">
        <f>20*AS11</f>
        <v>1633393.3971281815</v>
      </c>
    </row>
    <row r="12" spans="1:48" x14ac:dyDescent="0.25">
      <c r="A12" s="33"/>
      <c r="B12" s="9">
        <v>2</v>
      </c>
      <c r="C12" s="12">
        <f>C11*$B$7</f>
        <v>1010</v>
      </c>
      <c r="D12" s="23">
        <f>-((C12*$B$7))</f>
        <v>-1020.1</v>
      </c>
      <c r="E12" s="9">
        <v>7</v>
      </c>
      <c r="F12" s="12">
        <f>F11*$B$7</f>
        <v>1061.5201506009998</v>
      </c>
      <c r="G12" s="23">
        <f>-((F12*$B$7))</f>
        <v>-1072.1353521070098</v>
      </c>
      <c r="H12" s="9">
        <f>H11+1</f>
        <v>12</v>
      </c>
      <c r="I12" s="12">
        <f>I11*$B$7</f>
        <v>1115.6683466653164</v>
      </c>
      <c r="J12" s="23">
        <f>-((I12*$B$7))</f>
        <v>-1126.8250301319697</v>
      </c>
      <c r="K12" s="9">
        <f t="shared" ref="K12:K15" si="27">K11+1</f>
        <v>17</v>
      </c>
      <c r="L12" s="12">
        <f t="shared" ref="L12:L15" si="28">L11*$B$7</f>
        <v>1172.5786449236984</v>
      </c>
      <c r="M12" s="23">
        <f t="shared" ref="M12:AK15" si="29">-((L12*$B$7))</f>
        <v>-1184.3044313729354</v>
      </c>
      <c r="N12" s="9">
        <f t="shared" ref="N12:N15" si="30">N11+1</f>
        <v>22</v>
      </c>
      <c r="O12" s="12">
        <f t="shared" ref="O12:O15" si="31">O11*$B$7</f>
        <v>1232.3919403474463</v>
      </c>
      <c r="P12" s="23">
        <f t="shared" ref="P12:AK12" si="32">-((O12*$B$7))</f>
        <v>-1244.7158597509208</v>
      </c>
      <c r="Q12" s="9">
        <f t="shared" ref="Q12:Q15" si="33">Q11+1</f>
        <v>27</v>
      </c>
      <c r="R12" s="12">
        <f t="shared" ref="R12:R15" si="34">R11*$B$7</f>
        <v>1295.2563149674061</v>
      </c>
      <c r="S12" s="23">
        <f t="shared" ref="S12:AK12" si="35">-((R12*$B$7))</f>
        <v>-1308.2088781170801</v>
      </c>
      <c r="T12" s="9">
        <f t="shared" ref="T12:T15" si="36">T11+1</f>
        <v>32</v>
      </c>
      <c r="U12" s="12">
        <f t="shared" ref="U12:U15" si="37">U11*$B$7</f>
        <v>1361.3274044862349</v>
      </c>
      <c r="V12" s="23">
        <f t="shared" ref="V12:AK12" si="38">-((U12*$B$7))</f>
        <v>-1374.9406785310973</v>
      </c>
      <c r="W12" s="9">
        <f t="shared" ref="W12:W15" si="39">W11+1</f>
        <v>37</v>
      </c>
      <c r="X12" s="12">
        <f t="shared" ref="X12:X15" si="40">X11*$B$7</f>
        <v>1430.768783591581</v>
      </c>
      <c r="Y12" s="23">
        <f t="shared" ref="Y12:AK12" si="41">-((X12*$B$7))</f>
        <v>-1445.0764714274969</v>
      </c>
      <c r="Z12" s="9">
        <f t="shared" ref="Z12:Z15" si="42">Z11+1</f>
        <v>42</v>
      </c>
      <c r="AA12" s="12">
        <f t="shared" ref="AA12:AA15" si="43">AA11*$B$7</f>
        <v>1503.7523709241038</v>
      </c>
      <c r="AB12" s="23">
        <f t="shared" ref="AB12:AK12" si="44">-((AA12*$B$7))</f>
        <v>-1518.7898946333448</v>
      </c>
      <c r="AC12" s="9">
        <f t="shared" ref="AC12:AC15" si="45">AC11+1</f>
        <v>47</v>
      </c>
      <c r="AD12" s="12">
        <f t="shared" ref="AD12:AD15" si="46">AD11*$B$7</f>
        <v>1580.4588547029362</v>
      </c>
      <c r="AE12" s="23">
        <f t="shared" ref="AE12:AK12" si="47">-((AD12*$B$7))</f>
        <v>-1596.2634432499656</v>
      </c>
      <c r="AF12" s="9">
        <f t="shared" ref="AF12:AF15" si="48">AF11+1</f>
        <v>52</v>
      </c>
      <c r="AG12" s="12">
        <f t="shared" ref="AG12:AG15" si="49">AG11*$B$7</f>
        <v>1661.0781400623218</v>
      </c>
      <c r="AH12" s="23">
        <f t="shared" ref="AH12:AK12" si="50">-((AG12*$B$7))</f>
        <v>-1677.688921462945</v>
      </c>
      <c r="AI12" s="9">
        <f t="shared" ref="AI12:AI15" si="51">AI11+1</f>
        <v>57</v>
      </c>
      <c r="AJ12" s="12">
        <f t="shared" ref="AJ12:AJ15" si="52">AJ11*$B$7</f>
        <v>1745.8098192069156</v>
      </c>
      <c r="AK12" s="23">
        <f t="shared" si="26"/>
        <v>-1763.2679173989848</v>
      </c>
    </row>
    <row r="13" spans="1:48" x14ac:dyDescent="0.25">
      <c r="A13" s="33"/>
      <c r="B13" s="9">
        <v>3</v>
      </c>
      <c r="C13" s="12">
        <f t="shared" ref="C13:C15" si="53">C12*$B$7</f>
        <v>1020.1</v>
      </c>
      <c r="D13" s="23">
        <f t="shared" ref="D13:D15" si="54">-((C13*$B$7))</f>
        <v>-1030.3009999999999</v>
      </c>
      <c r="E13" s="9">
        <v>8</v>
      </c>
      <c r="F13" s="12">
        <f t="shared" ref="F13:F14" si="55">F12*$B$7</f>
        <v>1072.1353521070098</v>
      </c>
      <c r="G13" s="23">
        <f t="shared" ref="G13:G15" si="56">-((F13*$B$7))</f>
        <v>-1082.8567056280799</v>
      </c>
      <c r="H13" s="9">
        <f t="shared" ref="H13:H15" si="57">H12+1</f>
        <v>13</v>
      </c>
      <c r="I13" s="12">
        <f t="shared" ref="I13:I15" si="58">I12*$B$7</f>
        <v>1126.8250301319697</v>
      </c>
      <c r="J13" s="23">
        <f t="shared" ref="J13:J15" si="59">-((I13*$B$7))</f>
        <v>-1138.0932804332895</v>
      </c>
      <c r="K13" s="9">
        <f t="shared" si="27"/>
        <v>18</v>
      </c>
      <c r="L13" s="12">
        <f t="shared" si="28"/>
        <v>1184.3044313729354</v>
      </c>
      <c r="M13" s="23">
        <f t="shared" si="29"/>
        <v>-1196.1474756866646</v>
      </c>
      <c r="N13" s="9">
        <f t="shared" si="30"/>
        <v>23</v>
      </c>
      <c r="O13" s="12">
        <f t="shared" si="31"/>
        <v>1244.7158597509208</v>
      </c>
      <c r="P13" s="23">
        <f t="shared" si="29"/>
        <v>-1257.1630183484301</v>
      </c>
      <c r="Q13" s="9">
        <f t="shared" si="33"/>
        <v>28</v>
      </c>
      <c r="R13" s="12">
        <f t="shared" si="34"/>
        <v>1308.2088781170801</v>
      </c>
      <c r="S13" s="23">
        <f t="shared" si="29"/>
        <v>-1321.2909668982509</v>
      </c>
      <c r="T13" s="9">
        <f t="shared" si="36"/>
        <v>33</v>
      </c>
      <c r="U13" s="12">
        <f t="shared" si="37"/>
        <v>1374.9406785310973</v>
      </c>
      <c r="V13" s="23">
        <f t="shared" si="29"/>
        <v>-1388.6900853164084</v>
      </c>
      <c r="W13" s="9">
        <f t="shared" si="39"/>
        <v>38</v>
      </c>
      <c r="X13" s="12">
        <f t="shared" si="40"/>
        <v>1445.0764714274969</v>
      </c>
      <c r="Y13" s="23">
        <f t="shared" si="29"/>
        <v>-1459.5272361417719</v>
      </c>
      <c r="Z13" s="9">
        <f t="shared" si="42"/>
        <v>43</v>
      </c>
      <c r="AA13" s="12">
        <f t="shared" si="43"/>
        <v>1518.7898946333448</v>
      </c>
      <c r="AB13" s="23">
        <f t="shared" si="29"/>
        <v>-1533.9777935796783</v>
      </c>
      <c r="AC13" s="9">
        <f t="shared" si="45"/>
        <v>48</v>
      </c>
      <c r="AD13" s="12">
        <f t="shared" si="46"/>
        <v>1596.2634432499656</v>
      </c>
      <c r="AE13" s="23">
        <f t="shared" si="29"/>
        <v>-1612.2260776824653</v>
      </c>
      <c r="AF13" s="9">
        <f t="shared" si="48"/>
        <v>53</v>
      </c>
      <c r="AG13" s="12">
        <f t="shared" si="49"/>
        <v>1677.688921462945</v>
      </c>
      <c r="AH13" s="23">
        <f t="shared" si="29"/>
        <v>-1694.4658106775744</v>
      </c>
      <c r="AI13" s="9">
        <f t="shared" si="51"/>
        <v>58</v>
      </c>
      <c r="AJ13" s="12">
        <f t="shared" si="52"/>
        <v>1763.2679173989848</v>
      </c>
      <c r="AK13" s="23">
        <f t="shared" si="29"/>
        <v>-1780.9005965729746</v>
      </c>
      <c r="AR13" t="s">
        <v>32</v>
      </c>
      <c r="AS13" s="41">
        <f>SUM(C11:C15,F11:F15,I11:I12)</f>
        <v>12682.503013196971</v>
      </c>
      <c r="AT13" s="42">
        <f>AS13*5</f>
        <v>63412.515065984851</v>
      </c>
      <c r="AU13" s="42">
        <f>AT13+(4*ABS(J12))</f>
        <v>67919.815186512729</v>
      </c>
      <c r="AV13" s="42">
        <f>20*AU13</f>
        <v>1358396.3037302545</v>
      </c>
    </row>
    <row r="14" spans="1:48" x14ac:dyDescent="0.25">
      <c r="A14" s="33"/>
      <c r="B14" s="9">
        <v>4</v>
      </c>
      <c r="C14" s="12">
        <f t="shared" si="53"/>
        <v>1030.3009999999999</v>
      </c>
      <c r="D14" s="23">
        <f t="shared" si="54"/>
        <v>-1040.60401</v>
      </c>
      <c r="E14" s="9">
        <v>9</v>
      </c>
      <c r="F14" s="12">
        <f t="shared" si="55"/>
        <v>1082.8567056280799</v>
      </c>
      <c r="G14" s="23">
        <f t="shared" si="56"/>
        <v>-1093.6852726843608</v>
      </c>
      <c r="H14" s="9">
        <f t="shared" si="57"/>
        <v>14</v>
      </c>
      <c r="I14" s="12">
        <f t="shared" si="58"/>
        <v>1138.0932804332895</v>
      </c>
      <c r="J14" s="23">
        <f t="shared" si="59"/>
        <v>-1149.4742132376223</v>
      </c>
      <c r="K14" s="9">
        <f t="shared" si="27"/>
        <v>19</v>
      </c>
      <c r="L14" s="12">
        <f t="shared" si="28"/>
        <v>1196.1474756866646</v>
      </c>
      <c r="M14" s="23">
        <f t="shared" si="29"/>
        <v>-1208.1089504435313</v>
      </c>
      <c r="N14" s="9">
        <f t="shared" si="30"/>
        <v>24</v>
      </c>
      <c r="O14" s="12">
        <f t="shared" si="31"/>
        <v>1257.1630183484301</v>
      </c>
      <c r="P14" s="23">
        <f t="shared" si="29"/>
        <v>-1269.7346485319144</v>
      </c>
      <c r="Q14" s="9">
        <f t="shared" si="33"/>
        <v>29</v>
      </c>
      <c r="R14" s="12">
        <f t="shared" si="34"/>
        <v>1321.2909668982509</v>
      </c>
      <c r="S14" s="23">
        <f t="shared" si="29"/>
        <v>-1334.5038765672334</v>
      </c>
      <c r="T14" s="9">
        <f t="shared" si="36"/>
        <v>34</v>
      </c>
      <c r="U14" s="12">
        <f t="shared" si="37"/>
        <v>1388.6900853164084</v>
      </c>
      <c r="V14" s="23">
        <f t="shared" si="29"/>
        <v>-1402.5769861695726</v>
      </c>
      <c r="W14" s="9">
        <f t="shared" si="39"/>
        <v>39</v>
      </c>
      <c r="X14" s="12">
        <f t="shared" si="40"/>
        <v>1459.5272361417719</v>
      </c>
      <c r="Y14" s="23">
        <f t="shared" si="29"/>
        <v>-1474.1225085031897</v>
      </c>
      <c r="Z14" s="9">
        <f t="shared" si="42"/>
        <v>44</v>
      </c>
      <c r="AA14" s="12">
        <f t="shared" si="43"/>
        <v>1533.9777935796783</v>
      </c>
      <c r="AB14" s="23">
        <f t="shared" si="29"/>
        <v>-1549.317571515475</v>
      </c>
      <c r="AC14" s="9">
        <f t="shared" si="45"/>
        <v>49</v>
      </c>
      <c r="AD14" s="12">
        <f t="shared" si="46"/>
        <v>1612.2260776824653</v>
      </c>
      <c r="AE14" s="23">
        <f t="shared" si="29"/>
        <v>-1628.3483384592901</v>
      </c>
      <c r="AF14" s="9">
        <f t="shared" si="48"/>
        <v>54</v>
      </c>
      <c r="AG14" s="12">
        <f t="shared" si="49"/>
        <v>1694.4658106775744</v>
      </c>
      <c r="AH14" s="23">
        <f t="shared" si="29"/>
        <v>-1711.4104687843501</v>
      </c>
      <c r="AI14" s="9">
        <f t="shared" si="51"/>
        <v>59</v>
      </c>
      <c r="AJ14" s="12">
        <f t="shared" si="52"/>
        <v>1780.9005965729746</v>
      </c>
      <c r="AK14" s="23">
        <f t="shared" si="29"/>
        <v>-1798.7096025387043</v>
      </c>
    </row>
    <row r="15" spans="1:48" x14ac:dyDescent="0.25">
      <c r="A15" s="34"/>
      <c r="B15" s="9">
        <v>5</v>
      </c>
      <c r="C15" s="12">
        <f t="shared" si="53"/>
        <v>1040.60401</v>
      </c>
      <c r="D15" s="23">
        <f t="shared" si="54"/>
        <v>-1051.0100500999999</v>
      </c>
      <c r="E15" s="9">
        <v>10</v>
      </c>
      <c r="F15" s="12">
        <f>F14*$B$7</f>
        <v>1093.6852726843608</v>
      </c>
      <c r="G15" s="23">
        <f t="shared" si="56"/>
        <v>-1104.6221254112045</v>
      </c>
      <c r="H15" s="9">
        <f t="shared" si="57"/>
        <v>15</v>
      </c>
      <c r="I15" s="12">
        <f t="shared" si="58"/>
        <v>1149.4742132376223</v>
      </c>
      <c r="J15" s="23">
        <f t="shared" si="59"/>
        <v>-1160.9689553699984</v>
      </c>
      <c r="K15" s="9">
        <f t="shared" si="27"/>
        <v>20</v>
      </c>
      <c r="L15" s="12">
        <f t="shared" si="28"/>
        <v>1208.1089504435313</v>
      </c>
      <c r="M15" s="23">
        <f t="shared" si="29"/>
        <v>-1220.1900399479666</v>
      </c>
      <c r="N15" s="9">
        <f t="shared" si="30"/>
        <v>25</v>
      </c>
      <c r="O15" s="12">
        <f t="shared" si="31"/>
        <v>1269.7346485319144</v>
      </c>
      <c r="P15" s="23">
        <f t="shared" si="29"/>
        <v>-1282.4319950172337</v>
      </c>
      <c r="Q15" s="9">
        <f t="shared" si="33"/>
        <v>30</v>
      </c>
      <c r="R15" s="12">
        <f t="shared" si="34"/>
        <v>1334.5038765672334</v>
      </c>
      <c r="S15" s="23">
        <f t="shared" si="29"/>
        <v>-1347.8489153329058</v>
      </c>
      <c r="T15" s="9">
        <f t="shared" si="36"/>
        <v>35</v>
      </c>
      <c r="U15" s="12">
        <f t="shared" si="37"/>
        <v>1402.5769861695726</v>
      </c>
      <c r="V15" s="23">
        <f t="shared" si="29"/>
        <v>-1416.6027560312684</v>
      </c>
      <c r="W15" s="9">
        <f t="shared" si="39"/>
        <v>40</v>
      </c>
      <c r="X15" s="12">
        <f t="shared" si="40"/>
        <v>1474.1225085031897</v>
      </c>
      <c r="Y15" s="23">
        <f t="shared" si="29"/>
        <v>-1488.8637335882215</v>
      </c>
      <c r="Z15" s="9">
        <f t="shared" si="42"/>
        <v>45</v>
      </c>
      <c r="AA15" s="12">
        <f t="shared" si="43"/>
        <v>1549.317571515475</v>
      </c>
      <c r="AB15" s="23">
        <f t="shared" si="29"/>
        <v>-1564.8107472306299</v>
      </c>
      <c r="AC15" s="9">
        <f t="shared" si="45"/>
        <v>50</v>
      </c>
      <c r="AD15" s="12">
        <f t="shared" si="46"/>
        <v>1628.3483384592901</v>
      </c>
      <c r="AE15" s="23">
        <f t="shared" si="29"/>
        <v>-1644.631821843883</v>
      </c>
      <c r="AF15" s="9">
        <f t="shared" si="48"/>
        <v>55</v>
      </c>
      <c r="AG15" s="12">
        <f t="shared" si="49"/>
        <v>1711.4104687843501</v>
      </c>
      <c r="AH15" s="23">
        <f t="shared" si="29"/>
        <v>-1728.5245734721937</v>
      </c>
      <c r="AI15" s="9">
        <f t="shared" si="51"/>
        <v>60</v>
      </c>
      <c r="AJ15" s="12">
        <f t="shared" si="52"/>
        <v>1798.7096025387043</v>
      </c>
      <c r="AK15" s="23">
        <f t="shared" si="29"/>
        <v>-1816.6966985640913</v>
      </c>
    </row>
    <row r="16" spans="1:48" x14ac:dyDescent="0.25">
      <c r="A16" s="35">
        <v>2</v>
      </c>
      <c r="B16" s="8">
        <v>1</v>
      </c>
      <c r="C16" s="7">
        <f>(B16*$B$8)*A16</f>
        <v>2000</v>
      </c>
      <c r="D16" s="23">
        <f t="shared" ref="D12:D75" si="60">-((C16*$B$7)+C16)</f>
        <v>-4020</v>
      </c>
      <c r="E16" s="8">
        <v>6</v>
      </c>
      <c r="F16" s="7">
        <f>C20*$B$7</f>
        <v>2102.0201001999999</v>
      </c>
      <c r="G16" s="24">
        <f t="shared" ref="G12:G19" si="61">-((F16*$B$7)+F16)</f>
        <v>-4225.0604014019991</v>
      </c>
    </row>
    <row r="17" spans="1:7" x14ac:dyDescent="0.25">
      <c r="A17" s="36"/>
      <c r="B17" s="8">
        <v>2</v>
      </c>
      <c r="C17" s="7">
        <f>C16*$B$7</f>
        <v>2020</v>
      </c>
      <c r="D17" s="23">
        <f t="shared" si="60"/>
        <v>-4060.2</v>
      </c>
      <c r="E17" s="8">
        <v>7</v>
      </c>
      <c r="F17" s="7">
        <f>F16*$B$7</f>
        <v>2123.0403012019997</v>
      </c>
      <c r="G17" s="24">
        <f t="shared" si="61"/>
        <v>-4267.3110054160188</v>
      </c>
    </row>
    <row r="18" spans="1:7" x14ac:dyDescent="0.25">
      <c r="A18" s="36"/>
      <c r="B18" s="8">
        <v>3</v>
      </c>
      <c r="C18" s="7">
        <f t="shared" ref="C18:C20" si="62">C17*$B$7</f>
        <v>2040.2</v>
      </c>
      <c r="D18" s="23">
        <f t="shared" si="60"/>
        <v>-4100.8019999999997</v>
      </c>
      <c r="E18" s="8">
        <v>8</v>
      </c>
      <c r="F18" s="7">
        <f>F17*$B$7</f>
        <v>2144.2707042140196</v>
      </c>
      <c r="G18" s="24">
        <f t="shared" si="61"/>
        <v>-4309.9841154701789</v>
      </c>
    </row>
    <row r="19" spans="1:7" x14ac:dyDescent="0.25">
      <c r="A19" s="36"/>
      <c r="B19" s="8">
        <v>4</v>
      </c>
      <c r="C19" s="7">
        <f t="shared" si="62"/>
        <v>2060.6019999999999</v>
      </c>
      <c r="D19" s="23">
        <f t="shared" si="60"/>
        <v>-4141.8100199999999</v>
      </c>
      <c r="E19" s="8">
        <v>9</v>
      </c>
      <c r="F19" s="7">
        <f>F18*$B$7</f>
        <v>2165.7134112561598</v>
      </c>
      <c r="G19" s="24">
        <f t="shared" si="61"/>
        <v>-4353.0839566248815</v>
      </c>
    </row>
    <row r="20" spans="1:7" x14ac:dyDescent="0.25">
      <c r="A20" s="37"/>
      <c r="B20" s="8">
        <v>5</v>
      </c>
      <c r="C20" s="7">
        <f t="shared" si="62"/>
        <v>2081.20802</v>
      </c>
      <c r="D20" s="23">
        <f t="shared" si="60"/>
        <v>-4183.2281201999995</v>
      </c>
      <c r="E20" s="8">
        <v>10</v>
      </c>
      <c r="F20" s="7">
        <f>F19*$B$7</f>
        <v>2187.3705453687217</v>
      </c>
      <c r="G20" s="24">
        <f>-((F20*$B$7)+F20)</f>
        <v>-4396.6147961911302</v>
      </c>
    </row>
    <row r="21" spans="1:7" x14ac:dyDescent="0.25">
      <c r="A21" s="38">
        <v>3</v>
      </c>
      <c r="B21" s="13">
        <v>1</v>
      </c>
      <c r="C21" s="12">
        <f>(B21*$B$8)*A21</f>
        <v>3000</v>
      </c>
      <c r="D21" s="23">
        <f t="shared" si="60"/>
        <v>-6030</v>
      </c>
      <c r="E21" s="13">
        <v>6</v>
      </c>
      <c r="F21" s="12">
        <f t="shared" ref="F21" si="63">C25*$B$7</f>
        <v>3153.0301503000005</v>
      </c>
      <c r="G21" s="23">
        <f t="shared" ref="G21:G84" si="64">-((F21*$B$7)+F21)</f>
        <v>-6337.5906021030005</v>
      </c>
    </row>
    <row r="22" spans="1:7" x14ac:dyDescent="0.25">
      <c r="A22" s="39"/>
      <c r="B22" s="13">
        <v>2</v>
      </c>
      <c r="C22" s="12">
        <f>C21*$B$7</f>
        <v>3030</v>
      </c>
      <c r="D22" s="23">
        <f t="shared" si="60"/>
        <v>-6090.3</v>
      </c>
      <c r="E22" s="13">
        <v>7</v>
      </c>
      <c r="F22" s="12">
        <f t="shared" ref="F22:F25" si="65">F21*$B$7</f>
        <v>3184.5604518030004</v>
      </c>
      <c r="G22" s="23">
        <f t="shared" si="64"/>
        <v>-6400.966508124031</v>
      </c>
    </row>
    <row r="23" spans="1:7" x14ac:dyDescent="0.25">
      <c r="A23" s="39"/>
      <c r="B23" s="13">
        <v>3</v>
      </c>
      <c r="C23" s="12">
        <f t="shared" ref="C23:C25" si="66">C22*$B$7</f>
        <v>3060.3</v>
      </c>
      <c r="D23" s="23">
        <f t="shared" si="60"/>
        <v>-6151.2030000000004</v>
      </c>
      <c r="E23" s="13">
        <v>8</v>
      </c>
      <c r="F23" s="12">
        <f t="shared" si="65"/>
        <v>3216.4060563210305</v>
      </c>
      <c r="G23" s="23">
        <f t="shared" si="64"/>
        <v>-6464.9761732052712</v>
      </c>
    </row>
    <row r="24" spans="1:7" x14ac:dyDescent="0.25">
      <c r="A24" s="39"/>
      <c r="B24" s="13">
        <v>4</v>
      </c>
      <c r="C24" s="12">
        <f t="shared" si="66"/>
        <v>3090.9030000000002</v>
      </c>
      <c r="D24" s="23">
        <f t="shared" si="60"/>
        <v>-6212.7150300000012</v>
      </c>
      <c r="E24" s="13">
        <v>9</v>
      </c>
      <c r="F24" s="12">
        <f t="shared" si="65"/>
        <v>3248.5701168842406</v>
      </c>
      <c r="G24" s="23">
        <f t="shared" si="64"/>
        <v>-6529.6259349373231</v>
      </c>
    </row>
    <row r="25" spans="1:7" x14ac:dyDescent="0.25">
      <c r="A25" s="40"/>
      <c r="B25" s="13">
        <v>5</v>
      </c>
      <c r="C25" s="12">
        <f t="shared" si="66"/>
        <v>3121.8120300000005</v>
      </c>
      <c r="D25" s="23">
        <f t="shared" si="60"/>
        <v>-6274.842180300001</v>
      </c>
      <c r="E25" s="13">
        <v>10</v>
      </c>
      <c r="F25" s="12">
        <f t="shared" si="65"/>
        <v>3281.0558180530829</v>
      </c>
      <c r="G25" s="23">
        <f t="shared" si="64"/>
        <v>-6594.922194286697</v>
      </c>
    </row>
    <row r="26" spans="1:7" x14ac:dyDescent="0.25">
      <c r="A26" s="35">
        <v>4</v>
      </c>
      <c r="B26" s="8">
        <v>1</v>
      </c>
      <c r="C26" s="7">
        <f t="shared" ref="C26" si="67">(B26*$B$8)*A26</f>
        <v>4000</v>
      </c>
      <c r="D26" s="23">
        <f t="shared" si="60"/>
        <v>-8040</v>
      </c>
      <c r="E26" s="8">
        <v>6</v>
      </c>
      <c r="F26" s="7">
        <f t="shared" ref="F26" si="68">C30*$B$7</f>
        <v>4204.0402003999998</v>
      </c>
      <c r="G26" s="24">
        <f t="shared" si="64"/>
        <v>-8450.1208028039982</v>
      </c>
    </row>
    <row r="27" spans="1:7" x14ac:dyDescent="0.25">
      <c r="A27" s="36"/>
      <c r="B27" s="8">
        <v>2</v>
      </c>
      <c r="C27" s="7">
        <f t="shared" ref="C27:C90" si="69">C26*$B$7</f>
        <v>4040</v>
      </c>
      <c r="D27" s="23">
        <f t="shared" si="60"/>
        <v>-8120.4</v>
      </c>
      <c r="E27" s="8">
        <v>7</v>
      </c>
      <c r="F27" s="7">
        <f t="shared" ref="F27:F30" si="70">F26*$B$7</f>
        <v>4246.0806024039994</v>
      </c>
      <c r="G27" s="24">
        <f t="shared" si="64"/>
        <v>-8534.6220108320376</v>
      </c>
    </row>
    <row r="28" spans="1:7" x14ac:dyDescent="0.25">
      <c r="A28" s="36"/>
      <c r="B28" s="8">
        <v>3</v>
      </c>
      <c r="C28" s="7">
        <f t="shared" si="69"/>
        <v>4080.4</v>
      </c>
      <c r="D28" s="23">
        <f t="shared" si="60"/>
        <v>-8201.6039999999994</v>
      </c>
      <c r="E28" s="8">
        <v>8</v>
      </c>
      <c r="F28" s="7">
        <f t="shared" si="70"/>
        <v>4288.5414084280392</v>
      </c>
      <c r="G28" s="24">
        <f t="shared" si="64"/>
        <v>-8619.9682309403579</v>
      </c>
    </row>
    <row r="29" spans="1:7" x14ac:dyDescent="0.25">
      <c r="A29" s="36"/>
      <c r="B29" s="8">
        <v>4</v>
      </c>
      <c r="C29" s="7">
        <f t="shared" si="69"/>
        <v>4121.2039999999997</v>
      </c>
      <c r="D29" s="23">
        <f t="shared" si="60"/>
        <v>-8283.6200399999998</v>
      </c>
      <c r="E29" s="8">
        <v>9</v>
      </c>
      <c r="F29" s="7">
        <f t="shared" si="70"/>
        <v>4331.4268225123196</v>
      </c>
      <c r="G29" s="24">
        <f t="shared" si="64"/>
        <v>-8706.1679132497629</v>
      </c>
    </row>
    <row r="30" spans="1:7" x14ac:dyDescent="0.25">
      <c r="A30" s="37"/>
      <c r="B30" s="8">
        <v>5</v>
      </c>
      <c r="C30" s="7">
        <f t="shared" si="69"/>
        <v>4162.4160400000001</v>
      </c>
      <c r="D30" s="23">
        <f t="shared" si="60"/>
        <v>-8366.4562403999989</v>
      </c>
      <c r="E30" s="8">
        <v>10</v>
      </c>
      <c r="F30" s="7">
        <f t="shared" si="70"/>
        <v>4374.7410907374433</v>
      </c>
      <c r="G30" s="24">
        <f t="shared" si="64"/>
        <v>-8793.2295923822603</v>
      </c>
    </row>
    <row r="31" spans="1:7" x14ac:dyDescent="0.25">
      <c r="A31" s="38">
        <v>5</v>
      </c>
      <c r="B31" s="13">
        <v>1</v>
      </c>
      <c r="C31" s="12">
        <f t="shared" ref="C31" si="71">(B31*$B$8)*A31</f>
        <v>5000</v>
      </c>
      <c r="D31" s="23">
        <f t="shared" si="60"/>
        <v>-10050</v>
      </c>
      <c r="E31" s="13">
        <v>6</v>
      </c>
      <c r="F31" s="12">
        <f t="shared" ref="F31" si="72">C35*$B$7</f>
        <v>5255.0502505000004</v>
      </c>
      <c r="G31" s="23">
        <f t="shared" si="64"/>
        <v>-10562.651003505001</v>
      </c>
    </row>
    <row r="32" spans="1:7" x14ac:dyDescent="0.25">
      <c r="A32" s="39"/>
      <c r="B32" s="13">
        <v>2</v>
      </c>
      <c r="C32" s="12">
        <f t="shared" ref="C32:C95" si="73">C31*$B$7</f>
        <v>5050</v>
      </c>
      <c r="D32" s="23">
        <f t="shared" si="60"/>
        <v>-10150.5</v>
      </c>
      <c r="E32" s="13">
        <v>7</v>
      </c>
      <c r="F32" s="12">
        <f t="shared" ref="F32:F35" si="74">F31*$B$7</f>
        <v>5307.6007530050001</v>
      </c>
      <c r="G32" s="23">
        <f t="shared" si="64"/>
        <v>-10668.277513540052</v>
      </c>
    </row>
    <row r="33" spans="1:7" x14ac:dyDescent="0.25">
      <c r="A33" s="39"/>
      <c r="B33" s="13">
        <v>3</v>
      </c>
      <c r="C33" s="12">
        <f t="shared" si="73"/>
        <v>5100.5</v>
      </c>
      <c r="D33" s="23">
        <f t="shared" si="60"/>
        <v>-10252.005000000001</v>
      </c>
      <c r="E33" s="13">
        <v>8</v>
      </c>
      <c r="F33" s="12">
        <f t="shared" si="74"/>
        <v>5360.6767605350506</v>
      </c>
      <c r="G33" s="23">
        <f t="shared" si="64"/>
        <v>-10774.960288675451</v>
      </c>
    </row>
    <row r="34" spans="1:7" x14ac:dyDescent="0.25">
      <c r="A34" s="39"/>
      <c r="B34" s="13">
        <v>4</v>
      </c>
      <c r="C34" s="12">
        <f t="shared" si="73"/>
        <v>5151.5050000000001</v>
      </c>
      <c r="D34" s="23">
        <f t="shared" si="60"/>
        <v>-10354.52505</v>
      </c>
      <c r="E34" s="13">
        <v>9</v>
      </c>
      <c r="F34" s="12">
        <f t="shared" si="74"/>
        <v>5414.2835281404014</v>
      </c>
      <c r="G34" s="23">
        <f t="shared" si="64"/>
        <v>-10882.709891562206</v>
      </c>
    </row>
    <row r="35" spans="1:7" x14ac:dyDescent="0.25">
      <c r="A35" s="40"/>
      <c r="B35" s="13">
        <v>5</v>
      </c>
      <c r="C35" s="12">
        <f t="shared" si="73"/>
        <v>5203.0200500000001</v>
      </c>
      <c r="D35" s="23">
        <f t="shared" si="60"/>
        <v>-10458.0703005</v>
      </c>
      <c r="E35" s="13">
        <v>10</v>
      </c>
      <c r="F35" s="12">
        <f t="shared" si="74"/>
        <v>5468.426363421805</v>
      </c>
      <c r="G35" s="23">
        <f t="shared" si="64"/>
        <v>-10991.536990477827</v>
      </c>
    </row>
    <row r="36" spans="1:7" x14ac:dyDescent="0.25">
      <c r="A36" s="35">
        <v>6</v>
      </c>
      <c r="B36" s="8">
        <v>1</v>
      </c>
      <c r="C36" s="7">
        <f t="shared" ref="C36" si="75">(B36*$B$8)*A36</f>
        <v>6000</v>
      </c>
      <c r="D36" s="23">
        <f t="shared" si="60"/>
        <v>-12060</v>
      </c>
      <c r="E36" s="8">
        <v>6</v>
      </c>
      <c r="F36" s="7">
        <f t="shared" ref="F36" si="76">C40*$B$7</f>
        <v>6306.060300600001</v>
      </c>
      <c r="G36" s="24">
        <f t="shared" si="64"/>
        <v>-12675.181204206001</v>
      </c>
    </row>
    <row r="37" spans="1:7" x14ac:dyDescent="0.25">
      <c r="A37" s="36"/>
      <c r="B37" s="8">
        <v>2</v>
      </c>
      <c r="C37" s="7">
        <f t="shared" ref="C37" si="77">C36*$B$7</f>
        <v>6060</v>
      </c>
      <c r="D37" s="23">
        <f t="shared" si="60"/>
        <v>-12180.6</v>
      </c>
      <c r="E37" s="8">
        <v>7</v>
      </c>
      <c r="F37" s="7">
        <f t="shared" ref="F37:F40" si="78">F36*$B$7</f>
        <v>6369.1209036060009</v>
      </c>
      <c r="G37" s="24">
        <f t="shared" si="64"/>
        <v>-12801.933016248062</v>
      </c>
    </row>
    <row r="38" spans="1:7" x14ac:dyDescent="0.25">
      <c r="A38" s="36"/>
      <c r="B38" s="8">
        <v>3</v>
      </c>
      <c r="C38" s="7">
        <f t="shared" si="69"/>
        <v>6120.6</v>
      </c>
      <c r="D38" s="23">
        <f t="shared" si="60"/>
        <v>-12302.406000000001</v>
      </c>
      <c r="E38" s="8">
        <v>8</v>
      </c>
      <c r="F38" s="7">
        <f t="shared" si="78"/>
        <v>6432.812112642061</v>
      </c>
      <c r="G38" s="24">
        <f t="shared" si="64"/>
        <v>-12929.952346410542</v>
      </c>
    </row>
    <row r="39" spans="1:7" x14ac:dyDescent="0.25">
      <c r="A39" s="36"/>
      <c r="B39" s="8">
        <v>4</v>
      </c>
      <c r="C39" s="7">
        <f t="shared" si="69"/>
        <v>6181.8060000000005</v>
      </c>
      <c r="D39" s="23">
        <f t="shared" si="60"/>
        <v>-12425.430060000002</v>
      </c>
      <c r="E39" s="8">
        <v>9</v>
      </c>
      <c r="F39" s="7">
        <f t="shared" si="78"/>
        <v>6497.1402337684813</v>
      </c>
      <c r="G39" s="24">
        <f t="shared" si="64"/>
        <v>-13059.251869874646</v>
      </c>
    </row>
    <row r="40" spans="1:7" x14ac:dyDescent="0.25">
      <c r="A40" s="37"/>
      <c r="B40" s="8">
        <v>5</v>
      </c>
      <c r="C40" s="7">
        <f t="shared" si="69"/>
        <v>6243.624060000001</v>
      </c>
      <c r="D40" s="23">
        <f t="shared" si="60"/>
        <v>-12549.684360600002</v>
      </c>
      <c r="E40" s="8">
        <v>10</v>
      </c>
      <c r="F40" s="7">
        <f t="shared" si="78"/>
        <v>6562.1116361061659</v>
      </c>
      <c r="G40" s="24">
        <f t="shared" si="64"/>
        <v>-13189.844388573394</v>
      </c>
    </row>
    <row r="41" spans="1:7" x14ac:dyDescent="0.25">
      <c r="A41" s="38">
        <v>7</v>
      </c>
      <c r="B41" s="13">
        <v>1</v>
      </c>
      <c r="C41" s="12">
        <f t="shared" ref="C41" si="79">(B41*$B$8)*A41</f>
        <v>7000</v>
      </c>
      <c r="D41" s="23">
        <f t="shared" si="60"/>
        <v>-14070</v>
      </c>
      <c r="E41" s="13">
        <v>6</v>
      </c>
      <c r="F41" s="12">
        <f t="shared" ref="F41" si="80">C45*$B$7</f>
        <v>7357.0703506999998</v>
      </c>
      <c r="G41" s="23">
        <f t="shared" si="64"/>
        <v>-14787.711404907001</v>
      </c>
    </row>
    <row r="42" spans="1:7" x14ac:dyDescent="0.25">
      <c r="A42" s="39"/>
      <c r="B42" s="13">
        <v>2</v>
      </c>
      <c r="C42" s="12">
        <f t="shared" ref="C42" si="81">C41*$B$7</f>
        <v>7070</v>
      </c>
      <c r="D42" s="23">
        <f t="shared" si="60"/>
        <v>-14210.7</v>
      </c>
      <c r="E42" s="13">
        <v>7</v>
      </c>
      <c r="F42" s="12">
        <f t="shared" ref="F42:F45" si="82">F41*$B$7</f>
        <v>7430.6410542069998</v>
      </c>
      <c r="G42" s="23">
        <f t="shared" si="64"/>
        <v>-14935.588518956069</v>
      </c>
    </row>
    <row r="43" spans="1:7" x14ac:dyDescent="0.25">
      <c r="A43" s="39"/>
      <c r="B43" s="13">
        <v>3</v>
      </c>
      <c r="C43" s="12">
        <f t="shared" si="73"/>
        <v>7140.7</v>
      </c>
      <c r="D43" s="23">
        <f t="shared" si="60"/>
        <v>-14352.807000000001</v>
      </c>
      <c r="E43" s="13">
        <v>8</v>
      </c>
      <c r="F43" s="12">
        <f t="shared" si="82"/>
        <v>7504.9474647490697</v>
      </c>
      <c r="G43" s="23">
        <f t="shared" si="64"/>
        <v>-15084.94440414563</v>
      </c>
    </row>
    <row r="44" spans="1:7" x14ac:dyDescent="0.25">
      <c r="A44" s="39"/>
      <c r="B44" s="13">
        <v>4</v>
      </c>
      <c r="C44" s="12">
        <f t="shared" si="73"/>
        <v>7212.107</v>
      </c>
      <c r="D44" s="23">
        <f t="shared" si="60"/>
        <v>-14496.335070000001</v>
      </c>
      <c r="E44" s="13">
        <v>9</v>
      </c>
      <c r="F44" s="12">
        <f t="shared" si="82"/>
        <v>7579.9969393965603</v>
      </c>
      <c r="G44" s="23">
        <f t="shared" si="64"/>
        <v>-15235.793848187086</v>
      </c>
    </row>
    <row r="45" spans="1:7" x14ac:dyDescent="0.25">
      <c r="A45" s="40"/>
      <c r="B45" s="13">
        <v>5</v>
      </c>
      <c r="C45" s="12">
        <f t="shared" si="73"/>
        <v>7284.2280700000001</v>
      </c>
      <c r="D45" s="23">
        <f t="shared" si="60"/>
        <v>-14641.298420700001</v>
      </c>
      <c r="E45" s="13">
        <v>10</v>
      </c>
      <c r="F45" s="12">
        <f t="shared" si="82"/>
        <v>7655.7969087905258</v>
      </c>
      <c r="G45" s="23">
        <f t="shared" si="64"/>
        <v>-15388.151786668957</v>
      </c>
    </row>
    <row r="46" spans="1:7" x14ac:dyDescent="0.25">
      <c r="A46" s="35">
        <v>8</v>
      </c>
      <c r="B46" s="8">
        <v>1</v>
      </c>
      <c r="C46" s="7">
        <f t="shared" ref="C46" si="83">(B46*$B$8)*A46</f>
        <v>8000</v>
      </c>
      <c r="D46" s="23">
        <f t="shared" si="60"/>
        <v>-16080</v>
      </c>
      <c r="E46" s="8">
        <v>6</v>
      </c>
      <c r="F46" s="7">
        <f t="shared" ref="F46" si="84">C50*$B$7</f>
        <v>8408.0804007999996</v>
      </c>
      <c r="G46" s="24">
        <f t="shared" si="64"/>
        <v>-16900.241605607996</v>
      </c>
    </row>
    <row r="47" spans="1:7" x14ac:dyDescent="0.25">
      <c r="A47" s="36"/>
      <c r="B47" s="8">
        <v>2</v>
      </c>
      <c r="C47" s="7">
        <f t="shared" ref="C47" si="85">C46*$B$7</f>
        <v>8080</v>
      </c>
      <c r="D47" s="23">
        <f t="shared" si="60"/>
        <v>-16240.8</v>
      </c>
      <c r="E47" s="8">
        <v>7</v>
      </c>
      <c r="F47" s="7">
        <f t="shared" ref="F47:F50" si="86">F46*$B$7</f>
        <v>8492.1612048079987</v>
      </c>
      <c r="G47" s="24">
        <f t="shared" si="64"/>
        <v>-17069.244021664075</v>
      </c>
    </row>
    <row r="48" spans="1:7" x14ac:dyDescent="0.25">
      <c r="A48" s="36"/>
      <c r="B48" s="8">
        <v>3</v>
      </c>
      <c r="C48" s="7">
        <f t="shared" si="69"/>
        <v>8160.8</v>
      </c>
      <c r="D48" s="23">
        <f t="shared" si="60"/>
        <v>-16403.207999999999</v>
      </c>
      <c r="E48" s="8">
        <v>8</v>
      </c>
      <c r="F48" s="7">
        <f t="shared" si="86"/>
        <v>8577.0828168560784</v>
      </c>
      <c r="G48" s="24">
        <f t="shared" si="64"/>
        <v>-17239.936461880716</v>
      </c>
    </row>
    <row r="49" spans="1:7" x14ac:dyDescent="0.25">
      <c r="A49" s="36"/>
      <c r="B49" s="8">
        <v>4</v>
      </c>
      <c r="C49" s="7">
        <f t="shared" si="69"/>
        <v>8242.4079999999994</v>
      </c>
      <c r="D49" s="23">
        <f t="shared" si="60"/>
        <v>-16567.24008</v>
      </c>
      <c r="E49" s="8">
        <v>9</v>
      </c>
      <c r="F49" s="7">
        <f t="shared" si="86"/>
        <v>8662.8536450246393</v>
      </c>
      <c r="G49" s="24">
        <f t="shared" si="64"/>
        <v>-17412.335826499526</v>
      </c>
    </row>
    <row r="50" spans="1:7" x14ac:dyDescent="0.25">
      <c r="A50" s="37"/>
      <c r="B50" s="8">
        <v>5</v>
      </c>
      <c r="C50" s="7">
        <f t="shared" si="69"/>
        <v>8324.8320800000001</v>
      </c>
      <c r="D50" s="23">
        <f t="shared" si="60"/>
        <v>-16732.912480799998</v>
      </c>
      <c r="E50" s="8">
        <v>10</v>
      </c>
      <c r="F50" s="7">
        <f t="shared" si="86"/>
        <v>8749.4821814748866</v>
      </c>
      <c r="G50" s="24">
        <f t="shared" si="64"/>
        <v>-17586.459184764521</v>
      </c>
    </row>
    <row r="51" spans="1:7" x14ac:dyDescent="0.25">
      <c r="A51" s="32">
        <v>9</v>
      </c>
      <c r="B51" s="13">
        <v>1</v>
      </c>
      <c r="C51" s="12">
        <f t="shared" ref="C51" si="87">(B51*$B$8)*A51</f>
        <v>9000</v>
      </c>
      <c r="D51" s="23">
        <f t="shared" si="60"/>
        <v>-18090</v>
      </c>
      <c r="E51" s="13">
        <v>6</v>
      </c>
      <c r="F51" s="12">
        <f t="shared" ref="F51" si="88">C55*$B$7</f>
        <v>9459.0904508999993</v>
      </c>
      <c r="G51" s="23">
        <f t="shared" si="64"/>
        <v>-19012.771806309</v>
      </c>
    </row>
    <row r="52" spans="1:7" x14ac:dyDescent="0.25">
      <c r="A52" s="33"/>
      <c r="B52" s="13">
        <v>2</v>
      </c>
      <c r="C52" s="12">
        <f t="shared" ref="C52" si="89">C51*$B$7</f>
        <v>9090</v>
      </c>
      <c r="D52" s="23">
        <f t="shared" si="60"/>
        <v>-18270.900000000001</v>
      </c>
      <c r="E52" s="13">
        <v>7</v>
      </c>
      <c r="F52" s="12">
        <f t="shared" ref="F52:F55" si="90">F51*$B$7</f>
        <v>9553.6813554089986</v>
      </c>
      <c r="G52" s="23">
        <f t="shared" si="64"/>
        <v>-19202.899524372086</v>
      </c>
    </row>
    <row r="53" spans="1:7" x14ac:dyDescent="0.25">
      <c r="A53" s="33"/>
      <c r="B53" s="13">
        <v>3</v>
      </c>
      <c r="C53" s="12">
        <f t="shared" si="73"/>
        <v>9180.9</v>
      </c>
      <c r="D53" s="23">
        <f t="shared" si="60"/>
        <v>-18453.608999999997</v>
      </c>
      <c r="E53" s="13">
        <v>8</v>
      </c>
      <c r="F53" s="12">
        <f t="shared" si="90"/>
        <v>9649.2181689630888</v>
      </c>
      <c r="G53" s="23">
        <f t="shared" si="64"/>
        <v>-19394.928519615809</v>
      </c>
    </row>
    <row r="54" spans="1:7" x14ac:dyDescent="0.25">
      <c r="A54" s="33"/>
      <c r="B54" s="13">
        <v>4</v>
      </c>
      <c r="C54" s="12">
        <f t="shared" si="73"/>
        <v>9272.7089999999989</v>
      </c>
      <c r="D54" s="23">
        <f t="shared" si="60"/>
        <v>-18638.145089999998</v>
      </c>
      <c r="E54" s="13">
        <v>9</v>
      </c>
      <c r="F54" s="12">
        <f t="shared" si="90"/>
        <v>9745.7103506527201</v>
      </c>
      <c r="G54" s="23">
        <f t="shared" si="64"/>
        <v>-19588.877804811968</v>
      </c>
    </row>
    <row r="55" spans="1:7" x14ac:dyDescent="0.25">
      <c r="A55" s="34"/>
      <c r="B55" s="13">
        <v>5</v>
      </c>
      <c r="C55" s="12">
        <f t="shared" si="73"/>
        <v>9365.4360899999992</v>
      </c>
      <c r="D55" s="23">
        <f t="shared" si="60"/>
        <v>-18824.526540899999</v>
      </c>
      <c r="E55" s="13">
        <v>10</v>
      </c>
      <c r="F55" s="12">
        <f t="shared" si="90"/>
        <v>9843.1674541592474</v>
      </c>
      <c r="G55" s="23">
        <f t="shared" si="64"/>
        <v>-19784.766582860088</v>
      </c>
    </row>
    <row r="56" spans="1:7" x14ac:dyDescent="0.25">
      <c r="A56" s="35">
        <v>10</v>
      </c>
      <c r="B56" s="8">
        <v>1</v>
      </c>
      <c r="C56" s="7">
        <f t="shared" ref="C56" si="91">(B56*$B$8)*A56</f>
        <v>10000</v>
      </c>
      <c r="D56" s="23">
        <f t="shared" si="60"/>
        <v>-20100</v>
      </c>
      <c r="E56" s="8">
        <v>6</v>
      </c>
      <c r="F56" s="7">
        <f>C60*$B$7</f>
        <v>10510.100501000001</v>
      </c>
      <c r="G56" s="24">
        <f t="shared" si="64"/>
        <v>-21125.302007010003</v>
      </c>
    </row>
    <row r="57" spans="1:7" x14ac:dyDescent="0.25">
      <c r="A57" s="36"/>
      <c r="B57" s="8">
        <v>2</v>
      </c>
      <c r="C57" s="7">
        <f t="shared" ref="C57" si="92">C56*$B$7</f>
        <v>10100</v>
      </c>
      <c r="D57" s="23">
        <f t="shared" si="60"/>
        <v>-20301</v>
      </c>
      <c r="E57" s="8">
        <v>7</v>
      </c>
      <c r="F57" s="7">
        <f t="shared" ref="F57:F60" si="93">F56*$B$7</f>
        <v>10615.20150601</v>
      </c>
      <c r="G57" s="24">
        <f t="shared" si="64"/>
        <v>-21336.555027080103</v>
      </c>
    </row>
    <row r="58" spans="1:7" x14ac:dyDescent="0.25">
      <c r="A58" s="36"/>
      <c r="B58" s="8">
        <v>3</v>
      </c>
      <c r="C58" s="7">
        <f t="shared" si="69"/>
        <v>10201</v>
      </c>
      <c r="D58" s="23">
        <f t="shared" si="60"/>
        <v>-20504.010000000002</v>
      </c>
      <c r="E58" s="8">
        <v>8</v>
      </c>
      <c r="F58" s="7">
        <f t="shared" si="93"/>
        <v>10721.353521070101</v>
      </c>
      <c r="G58" s="24">
        <f t="shared" si="64"/>
        <v>-21549.920577350902</v>
      </c>
    </row>
    <row r="59" spans="1:7" x14ac:dyDescent="0.25">
      <c r="A59" s="36"/>
      <c r="B59" s="8">
        <v>4</v>
      </c>
      <c r="C59" s="7">
        <f t="shared" si="69"/>
        <v>10303.01</v>
      </c>
      <c r="D59" s="23">
        <f t="shared" si="60"/>
        <v>-20709.0501</v>
      </c>
      <c r="E59" s="8">
        <v>9</v>
      </c>
      <c r="F59" s="7">
        <f t="shared" si="93"/>
        <v>10828.567056280803</v>
      </c>
      <c r="G59" s="24">
        <f t="shared" si="64"/>
        <v>-21765.419783124413</v>
      </c>
    </row>
    <row r="60" spans="1:7" x14ac:dyDescent="0.25">
      <c r="A60" s="37"/>
      <c r="B60" s="8">
        <v>5</v>
      </c>
      <c r="C60" s="7">
        <f t="shared" si="69"/>
        <v>10406.0401</v>
      </c>
      <c r="D60" s="23">
        <f t="shared" si="60"/>
        <v>-20916.140600999999</v>
      </c>
      <c r="E60" s="8">
        <v>10</v>
      </c>
      <c r="F60" s="7">
        <f t="shared" si="93"/>
        <v>10936.85272684361</v>
      </c>
      <c r="G60" s="24">
        <f t="shared" si="64"/>
        <v>-21983.073980955654</v>
      </c>
    </row>
    <row r="61" spans="1:7" x14ac:dyDescent="0.25">
      <c r="A61" s="32">
        <v>11</v>
      </c>
      <c r="B61" s="13">
        <v>1</v>
      </c>
      <c r="C61" s="12">
        <f t="shared" ref="C61" si="94">(B61*$B$8)*A61</f>
        <v>11000</v>
      </c>
      <c r="D61" s="23">
        <f t="shared" si="60"/>
        <v>-22110</v>
      </c>
      <c r="E61" s="13">
        <v>6</v>
      </c>
      <c r="F61" s="12">
        <f t="shared" ref="F61" si="95">C65*$B$7</f>
        <v>11561.110551099999</v>
      </c>
      <c r="G61" s="23">
        <f t="shared" si="64"/>
        <v>-23237.832207710999</v>
      </c>
    </row>
    <row r="62" spans="1:7" x14ac:dyDescent="0.25">
      <c r="A62" s="33"/>
      <c r="B62" s="13">
        <v>2</v>
      </c>
      <c r="C62" s="12">
        <f t="shared" ref="C62" si="96">C61*$B$7</f>
        <v>11110</v>
      </c>
      <c r="D62" s="23">
        <f t="shared" si="60"/>
        <v>-22331.1</v>
      </c>
      <c r="E62" s="13">
        <v>7</v>
      </c>
      <c r="F62" s="12">
        <f t="shared" ref="F62:F65" si="97">F61*$B$7</f>
        <v>11676.721656610998</v>
      </c>
      <c r="G62" s="23">
        <f t="shared" si="64"/>
        <v>-23470.210529788106</v>
      </c>
    </row>
    <row r="63" spans="1:7" x14ac:dyDescent="0.25">
      <c r="A63" s="33"/>
      <c r="B63" s="13">
        <v>3</v>
      </c>
      <c r="C63" s="12">
        <f t="shared" si="73"/>
        <v>11221.1</v>
      </c>
      <c r="D63" s="23">
        <f t="shared" si="60"/>
        <v>-22554.411</v>
      </c>
      <c r="E63" s="13">
        <v>8</v>
      </c>
      <c r="F63" s="12">
        <f t="shared" si="97"/>
        <v>11793.488873177108</v>
      </c>
      <c r="G63" s="23">
        <f t="shared" si="64"/>
        <v>-23704.912635085988</v>
      </c>
    </row>
    <row r="64" spans="1:7" x14ac:dyDescent="0.25">
      <c r="A64" s="33"/>
      <c r="B64" s="13">
        <v>4</v>
      </c>
      <c r="C64" s="12">
        <f t="shared" si="73"/>
        <v>11333.311</v>
      </c>
      <c r="D64" s="23">
        <f t="shared" si="60"/>
        <v>-22779.955109999999</v>
      </c>
      <c r="E64" s="13">
        <v>9</v>
      </c>
      <c r="F64" s="12">
        <f t="shared" si="97"/>
        <v>11911.42376190888</v>
      </c>
      <c r="G64" s="23">
        <f t="shared" si="64"/>
        <v>-23941.961761436847</v>
      </c>
    </row>
    <row r="65" spans="1:7" x14ac:dyDescent="0.25">
      <c r="A65" s="34"/>
      <c r="B65" s="13">
        <v>5</v>
      </c>
      <c r="C65" s="12">
        <f t="shared" si="73"/>
        <v>11446.644109999999</v>
      </c>
      <c r="D65" s="23">
        <f t="shared" si="60"/>
        <v>-23007.7546611</v>
      </c>
      <c r="E65" s="13">
        <v>10</v>
      </c>
      <c r="F65" s="12">
        <f t="shared" si="97"/>
        <v>12030.537999527969</v>
      </c>
      <c r="G65" s="23">
        <f t="shared" si="64"/>
        <v>-24181.381379051218</v>
      </c>
    </row>
    <row r="66" spans="1:7" x14ac:dyDescent="0.25">
      <c r="A66" s="35">
        <v>12</v>
      </c>
      <c r="B66" s="8">
        <v>1</v>
      </c>
      <c r="C66" s="7">
        <f t="shared" ref="C66" si="98">(B66*$B$8)*A66</f>
        <v>12000</v>
      </c>
      <c r="D66" s="23">
        <f t="shared" si="60"/>
        <v>-24120</v>
      </c>
      <c r="E66" s="8">
        <v>6</v>
      </c>
      <c r="F66" s="7">
        <f t="shared" ref="F66" si="99">C70*$B$7</f>
        <v>12612.120601200002</v>
      </c>
      <c r="G66" s="24">
        <f t="shared" si="64"/>
        <v>-25350.362408412002</v>
      </c>
    </row>
    <row r="67" spans="1:7" x14ac:dyDescent="0.25">
      <c r="A67" s="36"/>
      <c r="B67" s="8">
        <v>2</v>
      </c>
      <c r="C67" s="7">
        <f t="shared" ref="C67" si="100">C66*$B$7</f>
        <v>12120</v>
      </c>
      <c r="D67" s="23">
        <f t="shared" si="60"/>
        <v>-24361.200000000001</v>
      </c>
      <c r="E67" s="8">
        <v>7</v>
      </c>
      <c r="F67" s="7">
        <f t="shared" ref="F67:F70" si="101">F66*$B$7</f>
        <v>12738.241807212002</v>
      </c>
      <c r="G67" s="24">
        <f t="shared" si="64"/>
        <v>-25603.866032496124</v>
      </c>
    </row>
    <row r="68" spans="1:7" x14ac:dyDescent="0.25">
      <c r="A68" s="36"/>
      <c r="B68" s="8">
        <v>3</v>
      </c>
      <c r="C68" s="7">
        <f t="shared" si="69"/>
        <v>12241.2</v>
      </c>
      <c r="D68" s="23">
        <f t="shared" si="60"/>
        <v>-24604.812000000002</v>
      </c>
      <c r="E68" s="8">
        <v>8</v>
      </c>
      <c r="F68" s="7">
        <f t="shared" si="101"/>
        <v>12865.624225284122</v>
      </c>
      <c r="G68" s="24">
        <f t="shared" si="64"/>
        <v>-25859.904692821085</v>
      </c>
    </row>
    <row r="69" spans="1:7" x14ac:dyDescent="0.25">
      <c r="A69" s="36"/>
      <c r="B69" s="8">
        <v>4</v>
      </c>
      <c r="C69" s="7">
        <f t="shared" si="69"/>
        <v>12363.612000000001</v>
      </c>
      <c r="D69" s="23">
        <f t="shared" si="60"/>
        <v>-24850.860120000005</v>
      </c>
      <c r="E69" s="8">
        <v>9</v>
      </c>
      <c r="F69" s="7">
        <f t="shared" si="101"/>
        <v>12994.280467536963</v>
      </c>
      <c r="G69" s="24">
        <f t="shared" si="64"/>
        <v>-26118.503739749292</v>
      </c>
    </row>
    <row r="70" spans="1:7" x14ac:dyDescent="0.25">
      <c r="A70" s="37"/>
      <c r="B70" s="8">
        <v>5</v>
      </c>
      <c r="C70" s="7">
        <f t="shared" si="69"/>
        <v>12487.248120000002</v>
      </c>
      <c r="D70" s="23">
        <f t="shared" si="60"/>
        <v>-25099.368721200004</v>
      </c>
      <c r="E70" s="8">
        <v>10</v>
      </c>
      <c r="F70" s="7">
        <f t="shared" si="101"/>
        <v>13124.223272212332</v>
      </c>
      <c r="G70" s="24">
        <f t="shared" si="64"/>
        <v>-26379.688777146788</v>
      </c>
    </row>
    <row r="71" spans="1:7" x14ac:dyDescent="0.25">
      <c r="A71" s="32">
        <v>13</v>
      </c>
      <c r="B71" s="13">
        <v>1</v>
      </c>
      <c r="C71" s="12">
        <f t="shared" ref="C71" si="102">(B71*$B$8)*A71</f>
        <v>13000</v>
      </c>
      <c r="D71" s="23">
        <f t="shared" si="60"/>
        <v>-26130</v>
      </c>
      <c r="E71" s="13">
        <v>6</v>
      </c>
      <c r="F71" s="12">
        <f t="shared" ref="F71" si="103">C75*$B$7</f>
        <v>13663.1306513</v>
      </c>
      <c r="G71" s="23">
        <f t="shared" si="64"/>
        <v>-27462.892609112998</v>
      </c>
    </row>
    <row r="72" spans="1:7" x14ac:dyDescent="0.25">
      <c r="A72" s="33"/>
      <c r="B72" s="13">
        <v>2</v>
      </c>
      <c r="C72" s="12">
        <f t="shared" ref="C72" si="104">C71*$B$7</f>
        <v>13130</v>
      </c>
      <c r="D72" s="23">
        <f t="shared" si="60"/>
        <v>-26391.3</v>
      </c>
      <c r="E72" s="13">
        <v>7</v>
      </c>
      <c r="F72" s="12">
        <f t="shared" ref="F72:F75" si="105">F71*$B$7</f>
        <v>13799.761957813</v>
      </c>
      <c r="G72" s="23">
        <f t="shared" si="64"/>
        <v>-27737.52153520413</v>
      </c>
    </row>
    <row r="73" spans="1:7" x14ac:dyDescent="0.25">
      <c r="A73" s="33"/>
      <c r="B73" s="13">
        <v>3</v>
      </c>
      <c r="C73" s="12">
        <f t="shared" si="73"/>
        <v>13261.3</v>
      </c>
      <c r="D73" s="23">
        <f t="shared" si="60"/>
        <v>-26655.212999999996</v>
      </c>
      <c r="E73" s="13">
        <v>8</v>
      </c>
      <c r="F73" s="12">
        <f t="shared" si="105"/>
        <v>13937.759577391131</v>
      </c>
      <c r="G73" s="23">
        <f t="shared" si="64"/>
        <v>-28014.896750556174</v>
      </c>
    </row>
    <row r="74" spans="1:7" x14ac:dyDescent="0.25">
      <c r="A74" s="33"/>
      <c r="B74" s="13">
        <v>4</v>
      </c>
      <c r="C74" s="12">
        <f t="shared" si="73"/>
        <v>13393.912999999999</v>
      </c>
      <c r="D74" s="23">
        <f t="shared" si="60"/>
        <v>-26921.76513</v>
      </c>
      <c r="E74" s="13">
        <v>9</v>
      </c>
      <c r="F74" s="12">
        <f t="shared" si="105"/>
        <v>14077.137173165042</v>
      </c>
      <c r="G74" s="23">
        <f t="shared" si="64"/>
        <v>-28295.045718061734</v>
      </c>
    </row>
    <row r="75" spans="1:7" x14ac:dyDescent="0.25">
      <c r="A75" s="34"/>
      <c r="B75" s="13">
        <v>5</v>
      </c>
      <c r="C75" s="12">
        <f t="shared" si="73"/>
        <v>13527.852129999999</v>
      </c>
      <c r="D75" s="23">
        <f t="shared" si="60"/>
        <v>-27190.982781300001</v>
      </c>
      <c r="E75" s="13">
        <v>10</v>
      </c>
      <c r="F75" s="12">
        <f t="shared" si="105"/>
        <v>14217.908544896693</v>
      </c>
      <c r="G75" s="23">
        <f t="shared" si="64"/>
        <v>-28577.996175242351</v>
      </c>
    </row>
    <row r="76" spans="1:7" x14ac:dyDescent="0.25">
      <c r="A76" s="35">
        <v>14</v>
      </c>
      <c r="B76" s="8">
        <v>1</v>
      </c>
      <c r="C76" s="7">
        <f t="shared" ref="C76" si="106">(B76*$B$8)*A76</f>
        <v>14000</v>
      </c>
      <c r="D76" s="23">
        <f t="shared" ref="D76:D130" si="107">-((C76*$B$7)+C76)</f>
        <v>-28140</v>
      </c>
      <c r="E76" s="8">
        <v>6</v>
      </c>
      <c r="F76" s="7">
        <f t="shared" ref="F76" si="108">C80*$B$7</f>
        <v>14714.1407014</v>
      </c>
      <c r="G76" s="24">
        <f t="shared" si="64"/>
        <v>-29575.422809814001</v>
      </c>
    </row>
    <row r="77" spans="1:7" x14ac:dyDescent="0.25">
      <c r="A77" s="36"/>
      <c r="B77" s="8">
        <v>2</v>
      </c>
      <c r="C77" s="7">
        <f t="shared" ref="C77" si="109">C76*$B$7</f>
        <v>14140</v>
      </c>
      <c r="D77" s="23">
        <f t="shared" si="107"/>
        <v>-28421.4</v>
      </c>
      <c r="E77" s="8">
        <v>7</v>
      </c>
      <c r="F77" s="7">
        <f t="shared" ref="F77:F80" si="110">F76*$B$7</f>
        <v>14861.282108414</v>
      </c>
      <c r="G77" s="24">
        <f t="shared" si="64"/>
        <v>-29871.177037912137</v>
      </c>
    </row>
    <row r="78" spans="1:7" x14ac:dyDescent="0.25">
      <c r="A78" s="36"/>
      <c r="B78" s="8">
        <v>3</v>
      </c>
      <c r="C78" s="7">
        <f t="shared" si="69"/>
        <v>14281.4</v>
      </c>
      <c r="D78" s="23">
        <f t="shared" si="107"/>
        <v>-28705.614000000001</v>
      </c>
      <c r="E78" s="8">
        <v>8</v>
      </c>
      <c r="F78" s="7">
        <f t="shared" si="110"/>
        <v>15009.894929498139</v>
      </c>
      <c r="G78" s="24">
        <f t="shared" si="64"/>
        <v>-30169.88880829126</v>
      </c>
    </row>
    <row r="79" spans="1:7" x14ac:dyDescent="0.25">
      <c r="A79" s="36"/>
      <c r="B79" s="8">
        <v>4</v>
      </c>
      <c r="C79" s="7">
        <f t="shared" si="69"/>
        <v>14424.214</v>
      </c>
      <c r="D79" s="23">
        <f t="shared" si="107"/>
        <v>-28992.670140000002</v>
      </c>
      <c r="E79" s="8">
        <v>9</v>
      </c>
      <c r="F79" s="7">
        <f t="shared" si="110"/>
        <v>15159.993878793121</v>
      </c>
      <c r="G79" s="24">
        <f t="shared" si="64"/>
        <v>-30471.587696374172</v>
      </c>
    </row>
    <row r="80" spans="1:7" x14ac:dyDescent="0.25">
      <c r="A80" s="37"/>
      <c r="B80" s="8">
        <v>5</v>
      </c>
      <c r="C80" s="7">
        <f t="shared" si="69"/>
        <v>14568.45614</v>
      </c>
      <c r="D80" s="23">
        <f t="shared" si="107"/>
        <v>-29282.596841400002</v>
      </c>
      <c r="E80" s="8">
        <v>10</v>
      </c>
      <c r="F80" s="7">
        <f t="shared" si="110"/>
        <v>15311.593817581052</v>
      </c>
      <c r="G80" s="24">
        <f t="shared" si="64"/>
        <v>-30776.303573337915</v>
      </c>
    </row>
    <row r="81" spans="1:7" x14ac:dyDescent="0.25">
      <c r="A81" s="32">
        <v>15</v>
      </c>
      <c r="B81" s="13">
        <v>1</v>
      </c>
      <c r="C81" s="12">
        <f t="shared" ref="C81" si="111">(B81*$B$8)*A81</f>
        <v>15000</v>
      </c>
      <c r="D81" s="23">
        <f t="shared" si="107"/>
        <v>-30150</v>
      </c>
      <c r="E81" s="13">
        <v>6</v>
      </c>
      <c r="F81" s="12">
        <f t="shared" ref="F81" si="112">C85*$B$7</f>
        <v>15765.150751499999</v>
      </c>
      <c r="G81" s="23">
        <f t="shared" si="64"/>
        <v>-31687.953010514997</v>
      </c>
    </row>
    <row r="82" spans="1:7" x14ac:dyDescent="0.25">
      <c r="A82" s="33"/>
      <c r="B82" s="13">
        <v>2</v>
      </c>
      <c r="C82" s="12">
        <f t="shared" ref="C82" si="113">C81*$B$7</f>
        <v>15150</v>
      </c>
      <c r="D82" s="23">
        <f t="shared" si="107"/>
        <v>-30451.5</v>
      </c>
      <c r="E82" s="13">
        <v>7</v>
      </c>
      <c r="F82" s="12">
        <f t="shared" ref="F82:F85" si="114">F81*$B$7</f>
        <v>15922.802259014999</v>
      </c>
      <c r="G82" s="23">
        <f t="shared" si="64"/>
        <v>-32004.832540620147</v>
      </c>
    </row>
    <row r="83" spans="1:7" x14ac:dyDescent="0.25">
      <c r="A83" s="33"/>
      <c r="B83" s="13">
        <v>3</v>
      </c>
      <c r="C83" s="12">
        <f t="shared" si="73"/>
        <v>15301.5</v>
      </c>
      <c r="D83" s="23">
        <f t="shared" si="107"/>
        <v>-30756.014999999999</v>
      </c>
      <c r="E83" s="13">
        <v>8</v>
      </c>
      <c r="F83" s="12">
        <f t="shared" si="114"/>
        <v>16082.03028160515</v>
      </c>
      <c r="G83" s="23">
        <f t="shared" si="64"/>
        <v>-32324.880866026353</v>
      </c>
    </row>
    <row r="84" spans="1:7" x14ac:dyDescent="0.25">
      <c r="A84" s="33"/>
      <c r="B84" s="13">
        <v>4</v>
      </c>
      <c r="C84" s="12">
        <f t="shared" si="73"/>
        <v>15454.514999999999</v>
      </c>
      <c r="D84" s="23">
        <f t="shared" si="107"/>
        <v>-31063.575149999997</v>
      </c>
      <c r="E84" s="13">
        <v>9</v>
      </c>
      <c r="F84" s="12">
        <f t="shared" si="114"/>
        <v>16242.850584421201</v>
      </c>
      <c r="G84" s="23">
        <f t="shared" si="64"/>
        <v>-32648.129674686614</v>
      </c>
    </row>
    <row r="85" spans="1:7" x14ac:dyDescent="0.25">
      <c r="A85" s="34"/>
      <c r="B85" s="13">
        <v>5</v>
      </c>
      <c r="C85" s="12">
        <f t="shared" si="73"/>
        <v>15609.060149999999</v>
      </c>
      <c r="D85" s="23">
        <f t="shared" si="107"/>
        <v>-31374.210901499999</v>
      </c>
      <c r="E85" s="13">
        <v>10</v>
      </c>
      <c r="F85" s="12">
        <f t="shared" si="114"/>
        <v>16405.279090265412</v>
      </c>
      <c r="G85" s="23">
        <f t="shared" ref="G85:G130" si="115">-((F85*$B$7)+F85)</f>
        <v>-32974.610971433474</v>
      </c>
    </row>
    <row r="86" spans="1:7" x14ac:dyDescent="0.25">
      <c r="A86" s="35">
        <v>16</v>
      </c>
      <c r="B86" s="8">
        <v>1</v>
      </c>
      <c r="C86" s="7">
        <f t="shared" ref="C86" si="116">(B86*$B$8)*A86</f>
        <v>16000</v>
      </c>
      <c r="D86" s="23">
        <f t="shared" si="107"/>
        <v>-32160</v>
      </c>
      <c r="E86" s="8">
        <v>6</v>
      </c>
      <c r="F86" s="7">
        <f t="shared" ref="F86" si="117">C90*$B$7</f>
        <v>16816.160801599999</v>
      </c>
      <c r="G86" s="24">
        <f t="shared" si="115"/>
        <v>-33800.483211215993</v>
      </c>
    </row>
    <row r="87" spans="1:7" x14ac:dyDescent="0.25">
      <c r="A87" s="36"/>
      <c r="B87" s="8">
        <v>2</v>
      </c>
      <c r="C87" s="7">
        <f t="shared" ref="C87" si="118">C86*$B$7</f>
        <v>16160</v>
      </c>
      <c r="D87" s="23">
        <f t="shared" si="107"/>
        <v>-32481.599999999999</v>
      </c>
      <c r="E87" s="8">
        <v>7</v>
      </c>
      <c r="F87" s="7">
        <f t="shared" ref="F87:F90" si="119">F86*$B$7</f>
        <v>16984.322409615997</v>
      </c>
      <c r="G87" s="24">
        <f t="shared" si="115"/>
        <v>-34138.488043328151</v>
      </c>
    </row>
    <row r="88" spans="1:7" x14ac:dyDescent="0.25">
      <c r="A88" s="36"/>
      <c r="B88" s="8">
        <v>3</v>
      </c>
      <c r="C88" s="7">
        <f t="shared" si="69"/>
        <v>16321.6</v>
      </c>
      <c r="D88" s="23">
        <f t="shared" si="107"/>
        <v>-32806.415999999997</v>
      </c>
      <c r="E88" s="8">
        <v>8</v>
      </c>
      <c r="F88" s="7">
        <f t="shared" si="119"/>
        <v>17154.165633712157</v>
      </c>
      <c r="G88" s="24">
        <f t="shared" si="115"/>
        <v>-34479.872923761432</v>
      </c>
    </row>
    <row r="89" spans="1:7" x14ac:dyDescent="0.25">
      <c r="A89" s="36"/>
      <c r="B89" s="8">
        <v>4</v>
      </c>
      <c r="C89" s="7">
        <f t="shared" si="69"/>
        <v>16484.815999999999</v>
      </c>
      <c r="D89" s="23">
        <f t="shared" si="107"/>
        <v>-33134.480159999999</v>
      </c>
      <c r="E89" s="8">
        <v>9</v>
      </c>
      <c r="F89" s="7">
        <f t="shared" si="119"/>
        <v>17325.707290049279</v>
      </c>
      <c r="G89" s="24">
        <f t="shared" si="115"/>
        <v>-34824.671652999052</v>
      </c>
    </row>
    <row r="90" spans="1:7" x14ac:dyDescent="0.25">
      <c r="A90" s="37"/>
      <c r="B90" s="8">
        <v>5</v>
      </c>
      <c r="C90" s="7">
        <f t="shared" si="69"/>
        <v>16649.66416</v>
      </c>
      <c r="D90" s="23">
        <f t="shared" si="107"/>
        <v>-33465.824961599996</v>
      </c>
      <c r="E90" s="8">
        <v>10</v>
      </c>
      <c r="F90" s="7">
        <f t="shared" si="119"/>
        <v>17498.964362949773</v>
      </c>
      <c r="G90" s="24">
        <f t="shared" si="115"/>
        <v>-35172.918369529041</v>
      </c>
    </row>
    <row r="91" spans="1:7" x14ac:dyDescent="0.25">
      <c r="A91" s="32">
        <v>17</v>
      </c>
      <c r="B91" s="13">
        <v>1</v>
      </c>
      <c r="C91" s="12">
        <f t="shared" ref="C91" si="120">(B91*$B$8)*A91</f>
        <v>17000</v>
      </c>
      <c r="D91" s="23">
        <f t="shared" si="107"/>
        <v>-34170</v>
      </c>
      <c r="E91" s="13">
        <v>6</v>
      </c>
      <c r="F91" s="12">
        <f t="shared" ref="F91" si="121">C95*$B$7</f>
        <v>17867.170851700004</v>
      </c>
      <c r="G91" s="23">
        <f t="shared" si="115"/>
        <v>-35913.013411917011</v>
      </c>
    </row>
    <row r="92" spans="1:7" x14ac:dyDescent="0.25">
      <c r="A92" s="33"/>
      <c r="B92" s="13">
        <v>2</v>
      </c>
      <c r="C92" s="12">
        <f t="shared" ref="C92" si="122">C91*$B$7</f>
        <v>17170</v>
      </c>
      <c r="D92" s="23">
        <f t="shared" si="107"/>
        <v>-34511.699999999997</v>
      </c>
      <c r="E92" s="13">
        <v>7</v>
      </c>
      <c r="F92" s="12">
        <f t="shared" ref="F92:F95" si="123">F91*$B$7</f>
        <v>18045.842560217003</v>
      </c>
      <c r="G92" s="23">
        <f t="shared" si="115"/>
        <v>-36272.143546036175</v>
      </c>
    </row>
    <row r="93" spans="1:7" x14ac:dyDescent="0.25">
      <c r="A93" s="33"/>
      <c r="B93" s="13">
        <v>3</v>
      </c>
      <c r="C93" s="12">
        <f t="shared" si="73"/>
        <v>17341.7</v>
      </c>
      <c r="D93" s="23">
        <f t="shared" si="107"/>
        <v>-34856.817000000003</v>
      </c>
      <c r="E93" s="13">
        <v>8</v>
      </c>
      <c r="F93" s="12">
        <f t="shared" si="123"/>
        <v>18226.300985819173</v>
      </c>
      <c r="G93" s="23">
        <f t="shared" si="115"/>
        <v>-36634.864981496532</v>
      </c>
    </row>
    <row r="94" spans="1:7" x14ac:dyDescent="0.25">
      <c r="A94" s="33"/>
      <c r="B94" s="13">
        <v>4</v>
      </c>
      <c r="C94" s="12">
        <f t="shared" si="73"/>
        <v>17515.117000000002</v>
      </c>
      <c r="D94" s="23">
        <f t="shared" si="107"/>
        <v>-35205.385170000009</v>
      </c>
      <c r="E94" s="13">
        <v>9</v>
      </c>
      <c r="F94" s="12">
        <f t="shared" si="123"/>
        <v>18408.563995677363</v>
      </c>
      <c r="G94" s="23">
        <f t="shared" si="115"/>
        <v>-37001.213631311504</v>
      </c>
    </row>
    <row r="95" spans="1:7" x14ac:dyDescent="0.25">
      <c r="A95" s="34"/>
      <c r="B95" s="13">
        <v>5</v>
      </c>
      <c r="C95" s="12">
        <f t="shared" si="73"/>
        <v>17690.268170000003</v>
      </c>
      <c r="D95" s="23">
        <f t="shared" si="107"/>
        <v>-35557.439021700004</v>
      </c>
      <c r="E95" s="13">
        <v>10</v>
      </c>
      <c r="F95" s="12">
        <f t="shared" si="123"/>
        <v>18592.649635634138</v>
      </c>
      <c r="G95" s="23">
        <f t="shared" si="115"/>
        <v>-37371.225767624615</v>
      </c>
    </row>
    <row r="96" spans="1:7" x14ac:dyDescent="0.25">
      <c r="A96" s="35">
        <v>18</v>
      </c>
      <c r="B96" s="8">
        <v>1</v>
      </c>
      <c r="C96" s="7">
        <f t="shared" ref="C96" si="124">(B96*$B$8)*A96</f>
        <v>18000</v>
      </c>
      <c r="D96" s="23">
        <f t="shared" si="107"/>
        <v>-36180</v>
      </c>
      <c r="E96" s="8">
        <v>6</v>
      </c>
      <c r="F96" s="7">
        <f t="shared" ref="F96" si="125">C100*$B$7</f>
        <v>18918.180901799999</v>
      </c>
      <c r="G96" s="24">
        <f t="shared" si="115"/>
        <v>-38025.543612617999</v>
      </c>
    </row>
    <row r="97" spans="1:7" x14ac:dyDescent="0.25">
      <c r="A97" s="36"/>
      <c r="B97" s="8">
        <v>2</v>
      </c>
      <c r="C97" s="7">
        <f t="shared" ref="C97:C130" si="126">C96*$B$7</f>
        <v>18180</v>
      </c>
      <c r="D97" s="23">
        <f t="shared" si="107"/>
        <v>-36541.800000000003</v>
      </c>
      <c r="E97" s="8">
        <v>7</v>
      </c>
      <c r="F97" s="7">
        <f t="shared" ref="F97:F100" si="127">F96*$B$7</f>
        <v>19107.362710817997</v>
      </c>
      <c r="G97" s="24">
        <f t="shared" si="115"/>
        <v>-38405.799048744171</v>
      </c>
    </row>
    <row r="98" spans="1:7" x14ac:dyDescent="0.25">
      <c r="A98" s="36"/>
      <c r="B98" s="8">
        <v>3</v>
      </c>
      <c r="C98" s="7">
        <f t="shared" si="126"/>
        <v>18361.8</v>
      </c>
      <c r="D98" s="23">
        <f t="shared" si="107"/>
        <v>-36907.217999999993</v>
      </c>
      <c r="E98" s="8">
        <v>8</v>
      </c>
      <c r="F98" s="7">
        <f t="shared" si="127"/>
        <v>19298.436337926178</v>
      </c>
      <c r="G98" s="24">
        <f t="shared" si="115"/>
        <v>-38789.857039231618</v>
      </c>
    </row>
    <row r="99" spans="1:7" x14ac:dyDescent="0.25">
      <c r="A99" s="36"/>
      <c r="B99" s="8">
        <v>4</v>
      </c>
      <c r="C99" s="7">
        <f t="shared" si="126"/>
        <v>18545.417999999998</v>
      </c>
      <c r="D99" s="23">
        <f t="shared" si="107"/>
        <v>-37276.290179999996</v>
      </c>
      <c r="E99" s="8">
        <v>9</v>
      </c>
      <c r="F99" s="7">
        <f t="shared" si="127"/>
        <v>19491.42070130544</v>
      </c>
      <c r="G99" s="24">
        <f t="shared" si="115"/>
        <v>-39177.755609623935</v>
      </c>
    </row>
    <row r="100" spans="1:7" x14ac:dyDescent="0.25">
      <c r="A100" s="37"/>
      <c r="B100" s="8">
        <v>5</v>
      </c>
      <c r="C100" s="7">
        <f t="shared" si="126"/>
        <v>18730.872179999998</v>
      </c>
      <c r="D100" s="23">
        <f t="shared" si="107"/>
        <v>-37649.053081799997</v>
      </c>
      <c r="E100" s="8">
        <v>10</v>
      </c>
      <c r="F100" s="7">
        <f t="shared" si="127"/>
        <v>19686.334908318495</v>
      </c>
      <c r="G100" s="24">
        <f t="shared" si="115"/>
        <v>-39569.533165720175</v>
      </c>
    </row>
    <row r="101" spans="1:7" x14ac:dyDescent="0.25">
      <c r="A101" s="32">
        <v>19</v>
      </c>
      <c r="B101" s="13">
        <v>1</v>
      </c>
      <c r="C101" s="12">
        <f t="shared" ref="C101" si="128">(B101*$B$8)*A101</f>
        <v>19000</v>
      </c>
      <c r="D101" s="23">
        <f t="shared" si="107"/>
        <v>-38190</v>
      </c>
      <c r="E101" s="13">
        <v>6</v>
      </c>
      <c r="F101" s="12">
        <f t="shared" ref="F101" si="129">C105*$B$7</f>
        <v>19969.1909519</v>
      </c>
      <c r="G101" s="23">
        <f t="shared" si="115"/>
        <v>-40138.073813319003</v>
      </c>
    </row>
    <row r="102" spans="1:7" x14ac:dyDescent="0.25">
      <c r="A102" s="33"/>
      <c r="B102" s="13">
        <v>2</v>
      </c>
      <c r="C102" s="12">
        <f t="shared" ref="C102:C125" si="130">C101*$B$7</f>
        <v>19190</v>
      </c>
      <c r="D102" s="23">
        <f t="shared" si="107"/>
        <v>-38571.9</v>
      </c>
      <c r="E102" s="13">
        <v>7</v>
      </c>
      <c r="F102" s="12">
        <f t="shared" ref="F102:F105" si="131">F101*$B$7</f>
        <v>20168.882861418999</v>
      </c>
      <c r="G102" s="23">
        <f t="shared" si="115"/>
        <v>-40539.454551452189</v>
      </c>
    </row>
    <row r="103" spans="1:7" x14ac:dyDescent="0.25">
      <c r="A103" s="33"/>
      <c r="B103" s="13">
        <v>3</v>
      </c>
      <c r="C103" s="12">
        <f t="shared" si="130"/>
        <v>19381.900000000001</v>
      </c>
      <c r="D103" s="23">
        <f t="shared" si="107"/>
        <v>-38957.619000000006</v>
      </c>
      <c r="E103" s="13">
        <v>8</v>
      </c>
      <c r="F103" s="12">
        <f t="shared" si="131"/>
        <v>20370.57169003319</v>
      </c>
      <c r="G103" s="23">
        <f t="shared" si="115"/>
        <v>-40944.849096966711</v>
      </c>
    </row>
    <row r="104" spans="1:7" x14ac:dyDescent="0.25">
      <c r="A104" s="33"/>
      <c r="B104" s="13">
        <v>4</v>
      </c>
      <c r="C104" s="12">
        <f t="shared" si="130"/>
        <v>19575.719000000001</v>
      </c>
      <c r="D104" s="23">
        <f t="shared" si="107"/>
        <v>-39347.195189999999</v>
      </c>
      <c r="E104" s="13">
        <v>9</v>
      </c>
      <c r="F104" s="12">
        <f t="shared" si="131"/>
        <v>20574.277406933521</v>
      </c>
      <c r="G104" s="23">
        <f t="shared" si="115"/>
        <v>-41354.29758793638</v>
      </c>
    </row>
    <row r="105" spans="1:7" x14ac:dyDescent="0.25">
      <c r="A105" s="34"/>
      <c r="B105" s="13">
        <v>5</v>
      </c>
      <c r="C105" s="12">
        <f t="shared" si="130"/>
        <v>19771.476190000001</v>
      </c>
      <c r="D105" s="23">
        <f t="shared" si="107"/>
        <v>-39740.667141900005</v>
      </c>
      <c r="E105" s="13">
        <v>10</v>
      </c>
      <c r="F105" s="12">
        <f t="shared" si="131"/>
        <v>20780.020181002856</v>
      </c>
      <c r="G105" s="23">
        <f t="shared" si="115"/>
        <v>-41767.840563815742</v>
      </c>
    </row>
    <row r="106" spans="1:7" x14ac:dyDescent="0.25">
      <c r="A106" s="35">
        <v>20</v>
      </c>
      <c r="B106" s="8">
        <v>1</v>
      </c>
      <c r="C106" s="7">
        <f t="shared" ref="C106" si="132">(B106*$B$8)*A106</f>
        <v>20000</v>
      </c>
      <c r="D106" s="23">
        <f t="shared" si="107"/>
        <v>-40200</v>
      </c>
      <c r="E106" s="8">
        <v>6</v>
      </c>
      <c r="F106" s="7">
        <f t="shared" ref="F106" si="133">C110*$B$7</f>
        <v>21020.201002000002</v>
      </c>
      <c r="G106" s="24">
        <f t="shared" si="115"/>
        <v>-42250.604014020006</v>
      </c>
    </row>
    <row r="107" spans="1:7" x14ac:dyDescent="0.25">
      <c r="A107" s="36"/>
      <c r="B107" s="8">
        <v>2</v>
      </c>
      <c r="C107" s="7">
        <f t="shared" ref="C107" si="134">C106*$B$7</f>
        <v>20200</v>
      </c>
      <c r="D107" s="23">
        <f t="shared" si="107"/>
        <v>-40602</v>
      </c>
      <c r="E107" s="8">
        <v>7</v>
      </c>
      <c r="F107" s="7">
        <f t="shared" ref="F107:F110" si="135">F106*$B$7</f>
        <v>21230.40301202</v>
      </c>
      <c r="G107" s="24">
        <f t="shared" si="115"/>
        <v>-42673.110054160206</v>
      </c>
    </row>
    <row r="108" spans="1:7" x14ac:dyDescent="0.25">
      <c r="A108" s="36"/>
      <c r="B108" s="8">
        <v>3</v>
      </c>
      <c r="C108" s="7">
        <f t="shared" si="126"/>
        <v>20402</v>
      </c>
      <c r="D108" s="23">
        <f t="shared" si="107"/>
        <v>-41008.020000000004</v>
      </c>
      <c r="E108" s="8">
        <v>8</v>
      </c>
      <c r="F108" s="7">
        <f t="shared" si="135"/>
        <v>21442.707042140202</v>
      </c>
      <c r="G108" s="24">
        <f t="shared" si="115"/>
        <v>-43099.841154701804</v>
      </c>
    </row>
    <row r="109" spans="1:7" x14ac:dyDescent="0.25">
      <c r="A109" s="36"/>
      <c r="B109" s="8">
        <v>4</v>
      </c>
      <c r="C109" s="7">
        <f t="shared" si="126"/>
        <v>20606.02</v>
      </c>
      <c r="D109" s="23">
        <f t="shared" si="107"/>
        <v>-41418.100200000001</v>
      </c>
      <c r="E109" s="8">
        <v>9</v>
      </c>
      <c r="F109" s="7">
        <f t="shared" si="135"/>
        <v>21657.134112561605</v>
      </c>
      <c r="G109" s="24">
        <f t="shared" si="115"/>
        <v>-43530.839566248826</v>
      </c>
    </row>
    <row r="110" spans="1:7" x14ac:dyDescent="0.25">
      <c r="A110" s="37"/>
      <c r="B110" s="8">
        <v>5</v>
      </c>
      <c r="C110" s="7">
        <f t="shared" si="126"/>
        <v>20812.0802</v>
      </c>
      <c r="D110" s="23">
        <f t="shared" si="107"/>
        <v>-41832.281201999998</v>
      </c>
      <c r="E110" s="8">
        <v>10</v>
      </c>
      <c r="F110" s="7">
        <f t="shared" si="135"/>
        <v>21873.70545368722</v>
      </c>
      <c r="G110" s="24">
        <f t="shared" si="115"/>
        <v>-43966.147961911309</v>
      </c>
    </row>
    <row r="111" spans="1:7" x14ac:dyDescent="0.25">
      <c r="A111" s="32">
        <v>21</v>
      </c>
      <c r="B111" s="13">
        <v>1</v>
      </c>
      <c r="C111" s="12">
        <f t="shared" ref="C111" si="136">(B111*$B$8)*A111</f>
        <v>21000</v>
      </c>
      <c r="D111" s="23">
        <f t="shared" si="107"/>
        <v>-42210</v>
      </c>
      <c r="E111" s="13">
        <v>6</v>
      </c>
      <c r="F111" s="12">
        <f t="shared" ref="F111" si="137">C115*$B$7</f>
        <v>22071.2110521</v>
      </c>
      <c r="G111" s="23">
        <f t="shared" si="115"/>
        <v>-44363.134214720994</v>
      </c>
    </row>
    <row r="112" spans="1:7" x14ac:dyDescent="0.25">
      <c r="A112" s="33"/>
      <c r="B112" s="13">
        <v>2</v>
      </c>
      <c r="C112" s="12">
        <f t="shared" ref="C112" si="138">C111*$B$7</f>
        <v>21210</v>
      </c>
      <c r="D112" s="23">
        <f t="shared" si="107"/>
        <v>-42632.1</v>
      </c>
      <c r="E112" s="13">
        <v>7</v>
      </c>
      <c r="F112" s="12">
        <f t="shared" ref="F112:F115" si="139">F111*$B$7</f>
        <v>22291.923162620998</v>
      </c>
      <c r="G112" s="23">
        <f t="shared" si="115"/>
        <v>-44806.765556868209</v>
      </c>
    </row>
    <row r="113" spans="1:7" x14ac:dyDescent="0.25">
      <c r="A113" s="33"/>
      <c r="B113" s="13">
        <v>3</v>
      </c>
      <c r="C113" s="12">
        <f t="shared" si="130"/>
        <v>21422.1</v>
      </c>
      <c r="D113" s="23">
        <f t="shared" si="107"/>
        <v>-43058.421000000002</v>
      </c>
      <c r="E113" s="13">
        <v>8</v>
      </c>
      <c r="F113" s="12">
        <f t="shared" si="139"/>
        <v>22514.842394247207</v>
      </c>
      <c r="G113" s="23">
        <f t="shared" si="115"/>
        <v>-45254.83321243689</v>
      </c>
    </row>
    <row r="114" spans="1:7" x14ac:dyDescent="0.25">
      <c r="A114" s="33"/>
      <c r="B114" s="13">
        <v>4</v>
      </c>
      <c r="C114" s="12">
        <f t="shared" si="130"/>
        <v>21636.321</v>
      </c>
      <c r="D114" s="23">
        <f t="shared" si="107"/>
        <v>-43489.005210000003</v>
      </c>
      <c r="E114" s="13">
        <v>9</v>
      </c>
      <c r="F114" s="12">
        <f t="shared" si="139"/>
        <v>22739.990818189679</v>
      </c>
      <c r="G114" s="23">
        <f t="shared" si="115"/>
        <v>-45707.381544561256</v>
      </c>
    </row>
    <row r="115" spans="1:7" x14ac:dyDescent="0.25">
      <c r="A115" s="34"/>
      <c r="B115" s="13">
        <v>5</v>
      </c>
      <c r="C115" s="12">
        <f t="shared" si="130"/>
        <v>21852.684209999999</v>
      </c>
      <c r="D115" s="23">
        <f t="shared" si="107"/>
        <v>-43923.895262099999</v>
      </c>
      <c r="E115" s="13">
        <v>10</v>
      </c>
      <c r="F115" s="12">
        <f t="shared" si="139"/>
        <v>22967.390726371577</v>
      </c>
      <c r="G115" s="23">
        <f t="shared" si="115"/>
        <v>-46164.455360006876</v>
      </c>
    </row>
    <row r="116" spans="1:7" x14ac:dyDescent="0.25">
      <c r="A116" s="35">
        <v>22</v>
      </c>
      <c r="B116" s="8">
        <v>1</v>
      </c>
      <c r="C116" s="7">
        <f t="shared" ref="C116" si="140">(B116*$B$8)*A116</f>
        <v>22000</v>
      </c>
      <c r="D116" s="23">
        <f t="shared" si="107"/>
        <v>-44220</v>
      </c>
      <c r="E116" s="8">
        <v>6</v>
      </c>
      <c r="F116" s="7">
        <f t="shared" ref="F116" si="141">C120*$B$7</f>
        <v>23122.221102199997</v>
      </c>
      <c r="G116" s="24">
        <f t="shared" si="115"/>
        <v>-46475.664415421998</v>
      </c>
    </row>
    <row r="117" spans="1:7" x14ac:dyDescent="0.25">
      <c r="A117" s="36"/>
      <c r="B117" s="8">
        <v>2</v>
      </c>
      <c r="C117" s="7">
        <f t="shared" ref="C117" si="142">C116*$B$7</f>
        <v>22220</v>
      </c>
      <c r="D117" s="23">
        <f t="shared" si="107"/>
        <v>-44662.2</v>
      </c>
      <c r="E117" s="8">
        <v>7</v>
      </c>
      <c r="F117" s="7">
        <f t="shared" ref="F117:F120" si="143">F116*$B$7</f>
        <v>23353.443313221997</v>
      </c>
      <c r="G117" s="24">
        <f t="shared" si="115"/>
        <v>-46940.421059576212</v>
      </c>
    </row>
    <row r="118" spans="1:7" x14ac:dyDescent="0.25">
      <c r="A118" s="36"/>
      <c r="B118" s="8">
        <v>3</v>
      </c>
      <c r="C118" s="7">
        <f t="shared" si="126"/>
        <v>22442.2</v>
      </c>
      <c r="D118" s="23">
        <f t="shared" si="107"/>
        <v>-45108.822</v>
      </c>
      <c r="E118" s="8">
        <v>8</v>
      </c>
      <c r="F118" s="7">
        <f t="shared" si="143"/>
        <v>23586.977746354216</v>
      </c>
      <c r="G118" s="24">
        <f t="shared" si="115"/>
        <v>-47409.825270171976</v>
      </c>
    </row>
    <row r="119" spans="1:7" x14ac:dyDescent="0.25">
      <c r="A119" s="36"/>
      <c r="B119" s="8">
        <v>4</v>
      </c>
      <c r="C119" s="7">
        <f t="shared" si="126"/>
        <v>22666.621999999999</v>
      </c>
      <c r="D119" s="23">
        <f t="shared" si="107"/>
        <v>-45559.910219999998</v>
      </c>
      <c r="E119" s="8">
        <v>9</v>
      </c>
      <c r="F119" s="7">
        <f t="shared" si="143"/>
        <v>23822.84752381776</v>
      </c>
      <c r="G119" s="24">
        <f t="shared" si="115"/>
        <v>-47883.923522873694</v>
      </c>
    </row>
    <row r="120" spans="1:7" x14ac:dyDescent="0.25">
      <c r="A120" s="37"/>
      <c r="B120" s="8">
        <v>5</v>
      </c>
      <c r="C120" s="7">
        <f t="shared" si="126"/>
        <v>22893.288219999999</v>
      </c>
      <c r="D120" s="23">
        <f t="shared" si="107"/>
        <v>-46015.5093222</v>
      </c>
      <c r="E120" s="8">
        <v>10</v>
      </c>
      <c r="F120" s="7">
        <f t="shared" si="143"/>
        <v>24061.075999055938</v>
      </c>
      <c r="G120" s="24">
        <f t="shared" si="115"/>
        <v>-48362.762758102435</v>
      </c>
    </row>
    <row r="121" spans="1:7" x14ac:dyDescent="0.25">
      <c r="A121" s="38">
        <v>23</v>
      </c>
      <c r="B121" s="13">
        <v>1</v>
      </c>
      <c r="C121" s="12">
        <f t="shared" ref="C121" si="144">(B121*$B$8)*A121</f>
        <v>23000</v>
      </c>
      <c r="D121" s="23">
        <f t="shared" si="107"/>
        <v>-46230</v>
      </c>
      <c r="E121" s="13">
        <v>6</v>
      </c>
      <c r="F121" s="12">
        <f t="shared" ref="F121" si="145">C125*$B$7</f>
        <v>24173.231152299999</v>
      </c>
      <c r="G121" s="23">
        <f t="shared" si="115"/>
        <v>-48588.194616123001</v>
      </c>
    </row>
    <row r="122" spans="1:7" x14ac:dyDescent="0.25">
      <c r="A122" s="39"/>
      <c r="B122" s="13">
        <v>2</v>
      </c>
      <c r="C122" s="12">
        <f t="shared" ref="C122" si="146">C121*$B$7</f>
        <v>23230</v>
      </c>
      <c r="D122" s="23">
        <f t="shared" si="107"/>
        <v>-46692.3</v>
      </c>
      <c r="E122" s="13">
        <v>7</v>
      </c>
      <c r="F122" s="12">
        <f t="shared" ref="F122:F125" si="147">F121*$B$7</f>
        <v>24414.963463822998</v>
      </c>
      <c r="G122" s="23">
        <f t="shared" si="115"/>
        <v>-49074.07656228423</v>
      </c>
    </row>
    <row r="123" spans="1:7" x14ac:dyDescent="0.25">
      <c r="A123" s="39"/>
      <c r="B123" s="13">
        <v>3</v>
      </c>
      <c r="C123" s="12">
        <f t="shared" si="130"/>
        <v>23462.3</v>
      </c>
      <c r="D123" s="23">
        <f t="shared" si="107"/>
        <v>-47159.222999999998</v>
      </c>
      <c r="E123" s="13">
        <v>8</v>
      </c>
      <c r="F123" s="12">
        <f t="shared" si="147"/>
        <v>24659.113098461228</v>
      </c>
      <c r="G123" s="23">
        <f t="shared" si="115"/>
        <v>-49564.817327907069</v>
      </c>
    </row>
    <row r="124" spans="1:7" x14ac:dyDescent="0.25">
      <c r="A124" s="39"/>
      <c r="B124" s="13">
        <v>4</v>
      </c>
      <c r="C124" s="12">
        <f t="shared" si="130"/>
        <v>23696.922999999999</v>
      </c>
      <c r="D124" s="23">
        <f t="shared" si="107"/>
        <v>-47630.815229999993</v>
      </c>
      <c r="E124" s="13">
        <v>9</v>
      </c>
      <c r="F124" s="12">
        <f t="shared" si="147"/>
        <v>24905.704229445841</v>
      </c>
      <c r="G124" s="23">
        <f t="shared" si="115"/>
        <v>-50060.46550118614</v>
      </c>
    </row>
    <row r="125" spans="1:7" x14ac:dyDescent="0.25">
      <c r="A125" s="40"/>
      <c r="B125" s="13">
        <v>5</v>
      </c>
      <c r="C125" s="12">
        <f t="shared" si="130"/>
        <v>23933.892229999998</v>
      </c>
      <c r="D125" s="23">
        <f t="shared" si="107"/>
        <v>-48107.123382299993</v>
      </c>
      <c r="E125" s="13">
        <v>10</v>
      </c>
      <c r="F125" s="12">
        <f t="shared" si="147"/>
        <v>25154.761271740299</v>
      </c>
      <c r="G125" s="23">
        <f t="shared" si="115"/>
        <v>-50561.070156198002</v>
      </c>
    </row>
    <row r="126" spans="1:7" x14ac:dyDescent="0.25">
      <c r="A126" s="35">
        <v>24</v>
      </c>
      <c r="B126" s="8">
        <v>1</v>
      </c>
      <c r="C126" s="7">
        <f t="shared" ref="C126" si="148">(B126*$B$8)*A126</f>
        <v>24000</v>
      </c>
      <c r="D126" s="23">
        <f t="shared" si="107"/>
        <v>-48240</v>
      </c>
      <c r="E126" s="8">
        <v>6</v>
      </c>
      <c r="F126" s="7">
        <f t="shared" ref="F126" si="149">C130*$B$7</f>
        <v>25224.241202400004</v>
      </c>
      <c r="G126" s="24">
        <f t="shared" si="115"/>
        <v>-50700.724816824004</v>
      </c>
    </row>
    <row r="127" spans="1:7" x14ac:dyDescent="0.25">
      <c r="A127" s="36"/>
      <c r="B127" s="8">
        <v>2</v>
      </c>
      <c r="C127" s="7">
        <f t="shared" ref="C127" si="150">C126*$B$7</f>
        <v>24240</v>
      </c>
      <c r="D127" s="23">
        <f t="shared" si="107"/>
        <v>-48722.400000000001</v>
      </c>
      <c r="E127" s="8">
        <v>7</v>
      </c>
      <c r="F127" s="7">
        <f t="shared" ref="F127:F130" si="151">F126*$B$7</f>
        <v>25476.483614424003</v>
      </c>
      <c r="G127" s="24">
        <f t="shared" si="115"/>
        <v>-51207.732064992248</v>
      </c>
    </row>
    <row r="128" spans="1:7" x14ac:dyDescent="0.25">
      <c r="A128" s="36"/>
      <c r="B128" s="8">
        <v>3</v>
      </c>
      <c r="C128" s="7">
        <f t="shared" si="126"/>
        <v>24482.400000000001</v>
      </c>
      <c r="D128" s="23">
        <f t="shared" si="107"/>
        <v>-49209.624000000003</v>
      </c>
      <c r="E128" s="8">
        <v>8</v>
      </c>
      <c r="F128" s="7">
        <f t="shared" si="151"/>
        <v>25731.248450568244</v>
      </c>
      <c r="G128" s="24">
        <f t="shared" si="115"/>
        <v>-51719.809385642169</v>
      </c>
    </row>
    <row r="129" spans="1:21" x14ac:dyDescent="0.25">
      <c r="A129" s="36"/>
      <c r="B129" s="8">
        <v>4</v>
      </c>
      <c r="C129" s="7">
        <f t="shared" si="126"/>
        <v>24727.224000000002</v>
      </c>
      <c r="D129" s="23">
        <f t="shared" si="107"/>
        <v>-49701.72024000001</v>
      </c>
      <c r="E129" s="8">
        <v>9</v>
      </c>
      <c r="F129" s="7">
        <f t="shared" si="151"/>
        <v>25988.560935073925</v>
      </c>
      <c r="G129" s="24">
        <f t="shared" si="115"/>
        <v>-52237.007479498585</v>
      </c>
    </row>
    <row r="130" spans="1:21" x14ac:dyDescent="0.25">
      <c r="A130" s="37"/>
      <c r="B130" s="8">
        <v>5</v>
      </c>
      <c r="C130" s="7">
        <f t="shared" si="126"/>
        <v>24974.496240000004</v>
      </c>
      <c r="D130" s="23">
        <f t="shared" si="107"/>
        <v>-50198.737442400008</v>
      </c>
      <c r="E130" s="8">
        <v>10</v>
      </c>
      <c r="F130" s="7">
        <f t="shared" si="151"/>
        <v>26248.446544424663</v>
      </c>
      <c r="G130" s="24">
        <f t="shared" si="115"/>
        <v>-52759.377554293576</v>
      </c>
    </row>
    <row r="136" spans="1:21" x14ac:dyDescent="0.25">
      <c r="A136" s="14" t="s">
        <v>15</v>
      </c>
      <c r="G136" s="14" t="s">
        <v>23</v>
      </c>
      <c r="L136" s="21" t="s">
        <v>13</v>
      </c>
    </row>
    <row r="137" spans="1:21" x14ac:dyDescent="0.25">
      <c r="A137" s="16" t="s">
        <v>16</v>
      </c>
      <c r="B137" s="15">
        <v>1.1000000000000001</v>
      </c>
      <c r="G137" s="16" t="s">
        <v>21</v>
      </c>
      <c r="H137" s="15">
        <v>30</v>
      </c>
      <c r="I137" s="16" t="s">
        <v>27</v>
      </c>
      <c r="J137" s="15">
        <v>30</v>
      </c>
      <c r="P137" s="21" t="s">
        <v>14</v>
      </c>
    </row>
    <row r="138" spans="1:21" x14ac:dyDescent="0.25">
      <c r="A138" s="16" t="s">
        <v>17</v>
      </c>
      <c r="B138" s="15">
        <v>2</v>
      </c>
      <c r="G138" s="16" t="s">
        <v>29</v>
      </c>
      <c r="H138" s="15">
        <v>12</v>
      </c>
      <c r="I138" s="16" t="s">
        <v>26</v>
      </c>
      <c r="J138" s="15">
        <v>50</v>
      </c>
      <c r="Q138" s="31"/>
      <c r="R138" s="31"/>
    </row>
    <row r="139" spans="1:21" x14ac:dyDescent="0.25">
      <c r="A139" s="16" t="s">
        <v>28</v>
      </c>
      <c r="B139" s="15">
        <v>12</v>
      </c>
      <c r="L139" s="4" t="s">
        <v>2</v>
      </c>
      <c r="M139" s="4" t="s">
        <v>3</v>
      </c>
    </row>
    <row r="140" spans="1:21" x14ac:dyDescent="0.25">
      <c r="L140" s="8">
        <v>1</v>
      </c>
      <c r="M140" s="22">
        <f>-((50*L140))</f>
        <v>-50</v>
      </c>
      <c r="P140" s="4" t="s">
        <v>4</v>
      </c>
      <c r="Q140" s="4" t="s">
        <v>5</v>
      </c>
      <c r="R140" s="4" t="s">
        <v>6</v>
      </c>
      <c r="S140" s="4" t="s">
        <v>7</v>
      </c>
      <c r="T140" s="4" t="s">
        <v>8</v>
      </c>
      <c r="U140" s="89" t="s">
        <v>43</v>
      </c>
    </row>
    <row r="141" spans="1:21" x14ac:dyDescent="0.25">
      <c r="A141" s="26" t="s">
        <v>18</v>
      </c>
      <c r="B141" s="27" t="s">
        <v>22</v>
      </c>
      <c r="C141" s="27" t="s">
        <v>19</v>
      </c>
      <c r="D141" s="27" t="s">
        <v>20</v>
      </c>
      <c r="G141" s="27" t="s">
        <v>24</v>
      </c>
      <c r="H141" s="27" t="s">
        <v>25</v>
      </c>
      <c r="L141" s="8">
        <f t="shared" ref="L141:L159" si="152">L140+1</f>
        <v>2</v>
      </c>
      <c r="M141" s="22">
        <f t="shared" ref="M141:M159" si="153">-((50*L141))</f>
        <v>-100</v>
      </c>
      <c r="P141" s="32">
        <v>1</v>
      </c>
      <c r="Q141" s="9">
        <v>1</v>
      </c>
      <c r="R141" s="29">
        <v>1</v>
      </c>
      <c r="S141" s="17">
        <f>(P141*100)*R141</f>
        <v>100</v>
      </c>
      <c r="T141" s="90">
        <f t="shared" ref="T141:T179" si="154">S141*30</f>
        <v>3000</v>
      </c>
      <c r="U141" s="91">
        <f>T141*12</f>
        <v>36000</v>
      </c>
    </row>
    <row r="142" spans="1:21" x14ac:dyDescent="0.25">
      <c r="A142" s="25">
        <v>1000</v>
      </c>
      <c r="B142" s="28">
        <f>-(A142*$B$137)</f>
        <v>-1100</v>
      </c>
      <c r="C142" s="28">
        <f>-((A142*$B$137)/$B$138)</f>
        <v>-550</v>
      </c>
      <c r="D142" s="28">
        <f>-(((A142*$B$137)/$B$138)/$B$139)</f>
        <v>-45.833333333333336</v>
      </c>
      <c r="G142" s="10">
        <v>1</v>
      </c>
      <c r="H142" s="25">
        <f>(((($J$138*G142)+$J$137)*$H$137)*$H$138)</f>
        <v>28800</v>
      </c>
      <c r="L142" s="8">
        <f t="shared" si="152"/>
        <v>3</v>
      </c>
      <c r="M142" s="22">
        <f t="shared" si="153"/>
        <v>-150</v>
      </c>
      <c r="P142" s="33"/>
      <c r="Q142" s="9">
        <v>2</v>
      </c>
      <c r="R142" s="29">
        <v>2</v>
      </c>
      <c r="S142" s="17">
        <f>(P141*100)*R142</f>
        <v>200</v>
      </c>
      <c r="T142" s="17">
        <f t="shared" si="154"/>
        <v>6000</v>
      </c>
      <c r="U142" s="91">
        <f t="shared" ref="U142:U205" si="155">T142*12</f>
        <v>72000</v>
      </c>
    </row>
    <row r="143" spans="1:21" x14ac:dyDescent="0.25">
      <c r="A143" s="25">
        <v>5000</v>
      </c>
      <c r="B143" s="28">
        <f t="shared" ref="B143:B206" si="156">-(A143*$B$137)</f>
        <v>-5500</v>
      </c>
      <c r="C143" s="28">
        <f t="shared" ref="C143:C206" si="157">-((A143*$B$137)/$B$138)</f>
        <v>-2750</v>
      </c>
      <c r="D143" s="28">
        <f t="shared" ref="D143:D206" si="158">-(((A143*$B$137)/$B$138)/$B$139)</f>
        <v>-229.16666666666666</v>
      </c>
      <c r="G143" s="10">
        <v>2</v>
      </c>
      <c r="H143" s="25">
        <f t="shared" ref="H143:H146" si="159">(((($J$138*G143)+$J$137)*$H$137)*$H$138)</f>
        <v>46800</v>
      </c>
      <c r="L143" s="8">
        <f t="shared" si="152"/>
        <v>4</v>
      </c>
      <c r="M143" s="22">
        <f t="shared" si="153"/>
        <v>-200</v>
      </c>
      <c r="P143" s="33"/>
      <c r="Q143" s="9">
        <v>3</v>
      </c>
      <c r="R143" s="29">
        <v>4</v>
      </c>
      <c r="S143" s="17">
        <f>(P141*100)*R143</f>
        <v>400</v>
      </c>
      <c r="T143" s="17">
        <f t="shared" si="154"/>
        <v>12000</v>
      </c>
      <c r="U143" s="91">
        <f t="shared" si="155"/>
        <v>144000</v>
      </c>
    </row>
    <row r="144" spans="1:21" x14ac:dyDescent="0.25">
      <c r="A144" s="25">
        <v>3000</v>
      </c>
      <c r="B144" s="28">
        <f t="shared" si="156"/>
        <v>-3300.0000000000005</v>
      </c>
      <c r="C144" s="28">
        <f t="shared" si="157"/>
        <v>-1650.0000000000002</v>
      </c>
      <c r="D144" s="28">
        <f t="shared" si="158"/>
        <v>-137.50000000000003</v>
      </c>
      <c r="G144" s="10">
        <v>3</v>
      </c>
      <c r="H144" s="25">
        <f t="shared" si="159"/>
        <v>64800</v>
      </c>
      <c r="L144" s="8">
        <f t="shared" si="152"/>
        <v>5</v>
      </c>
      <c r="M144" s="22">
        <f t="shared" si="153"/>
        <v>-250</v>
      </c>
      <c r="P144" s="33"/>
      <c r="Q144" s="9">
        <v>4</v>
      </c>
      <c r="R144" s="29">
        <v>6</v>
      </c>
      <c r="S144" s="17">
        <f>(P141*100)*R144</f>
        <v>600</v>
      </c>
      <c r="T144" s="17">
        <f t="shared" si="154"/>
        <v>18000</v>
      </c>
      <c r="U144" s="91">
        <f t="shared" si="155"/>
        <v>216000</v>
      </c>
    </row>
    <row r="145" spans="1:21" x14ac:dyDescent="0.25">
      <c r="A145" s="25">
        <v>4000</v>
      </c>
      <c r="B145" s="28">
        <f t="shared" si="156"/>
        <v>-4400</v>
      </c>
      <c r="C145" s="28">
        <f t="shared" si="157"/>
        <v>-2200</v>
      </c>
      <c r="D145" s="28">
        <f t="shared" si="158"/>
        <v>-183.33333333333334</v>
      </c>
      <c r="G145" s="10">
        <v>4</v>
      </c>
      <c r="H145" s="25">
        <f t="shared" si="159"/>
        <v>82800</v>
      </c>
      <c r="L145" s="8">
        <f t="shared" si="152"/>
        <v>6</v>
      </c>
      <c r="M145" s="22">
        <f t="shared" si="153"/>
        <v>-300</v>
      </c>
      <c r="P145" s="34"/>
      <c r="Q145" s="9">
        <v>5</v>
      </c>
      <c r="R145" s="29">
        <v>8</v>
      </c>
      <c r="S145" s="17">
        <f>(P141*100)*R145</f>
        <v>800</v>
      </c>
      <c r="T145" s="17">
        <f t="shared" si="154"/>
        <v>24000</v>
      </c>
      <c r="U145" s="91">
        <f t="shared" si="155"/>
        <v>288000</v>
      </c>
    </row>
    <row r="146" spans="1:21" x14ac:dyDescent="0.25">
      <c r="A146" s="25">
        <v>5000</v>
      </c>
      <c r="B146" s="28">
        <f t="shared" si="156"/>
        <v>-5500</v>
      </c>
      <c r="C146" s="28">
        <f t="shared" si="157"/>
        <v>-2750</v>
      </c>
      <c r="D146" s="28">
        <f t="shared" si="158"/>
        <v>-229.16666666666666</v>
      </c>
      <c r="G146" s="10">
        <v>5</v>
      </c>
      <c r="H146" s="25">
        <f t="shared" si="159"/>
        <v>100800</v>
      </c>
      <c r="L146" s="8">
        <f t="shared" si="152"/>
        <v>7</v>
      </c>
      <c r="M146" s="22">
        <f t="shared" si="153"/>
        <v>-350</v>
      </c>
      <c r="P146" s="35">
        <v>2</v>
      </c>
      <c r="Q146" s="8">
        <v>1</v>
      </c>
      <c r="R146" s="30">
        <v>1</v>
      </c>
      <c r="S146" s="18">
        <f>(P146*100)*R146</f>
        <v>200</v>
      </c>
      <c r="T146" s="18">
        <f t="shared" si="154"/>
        <v>6000</v>
      </c>
      <c r="U146" s="25">
        <f t="shared" si="155"/>
        <v>72000</v>
      </c>
    </row>
    <row r="147" spans="1:21" x14ac:dyDescent="0.25">
      <c r="A147" s="25">
        <v>6000</v>
      </c>
      <c r="B147" s="28">
        <f t="shared" si="156"/>
        <v>-6600.0000000000009</v>
      </c>
      <c r="C147" s="28">
        <f t="shared" si="157"/>
        <v>-3300.0000000000005</v>
      </c>
      <c r="D147" s="28">
        <f t="shared" si="158"/>
        <v>-275.00000000000006</v>
      </c>
      <c r="L147" s="8">
        <f t="shared" si="152"/>
        <v>8</v>
      </c>
      <c r="M147" s="22">
        <f t="shared" si="153"/>
        <v>-400</v>
      </c>
      <c r="P147" s="36"/>
      <c r="Q147" s="8">
        <v>2</v>
      </c>
      <c r="R147" s="30">
        <v>2</v>
      </c>
      <c r="S147" s="18">
        <f>(P146*100)*R147</f>
        <v>400</v>
      </c>
      <c r="T147" s="18">
        <f t="shared" si="154"/>
        <v>12000</v>
      </c>
      <c r="U147" s="25">
        <f t="shared" si="155"/>
        <v>144000</v>
      </c>
    </row>
    <row r="148" spans="1:21" x14ac:dyDescent="0.25">
      <c r="A148" s="25">
        <v>7000</v>
      </c>
      <c r="B148" s="28">
        <f t="shared" si="156"/>
        <v>-7700.0000000000009</v>
      </c>
      <c r="C148" s="28">
        <f t="shared" si="157"/>
        <v>-3850.0000000000005</v>
      </c>
      <c r="D148" s="28">
        <f t="shared" si="158"/>
        <v>-320.83333333333337</v>
      </c>
      <c r="L148" s="8">
        <f>L147+1</f>
        <v>9</v>
      </c>
      <c r="M148" s="22">
        <f t="shared" si="153"/>
        <v>-450</v>
      </c>
      <c r="P148" s="36"/>
      <c r="Q148" s="8">
        <v>3</v>
      </c>
      <c r="R148" s="30">
        <v>4</v>
      </c>
      <c r="S148" s="18">
        <f>(P146*100)*R148</f>
        <v>800</v>
      </c>
      <c r="T148" s="18">
        <f t="shared" si="154"/>
        <v>24000</v>
      </c>
      <c r="U148" s="25">
        <f t="shared" si="155"/>
        <v>288000</v>
      </c>
    </row>
    <row r="149" spans="1:21" x14ac:dyDescent="0.25">
      <c r="A149" s="25">
        <v>8000</v>
      </c>
      <c r="B149" s="28">
        <f t="shared" si="156"/>
        <v>-8800</v>
      </c>
      <c r="C149" s="28">
        <f t="shared" si="157"/>
        <v>-4400</v>
      </c>
      <c r="D149" s="28">
        <f t="shared" si="158"/>
        <v>-366.66666666666669</v>
      </c>
      <c r="L149" s="8">
        <f>L148+1</f>
        <v>10</v>
      </c>
      <c r="M149" s="22">
        <f t="shared" si="153"/>
        <v>-500</v>
      </c>
      <c r="P149" s="36"/>
      <c r="Q149" s="8">
        <v>4</v>
      </c>
      <c r="R149" s="30">
        <v>6</v>
      </c>
      <c r="S149" s="18">
        <f>(P146*100)*R149</f>
        <v>1200</v>
      </c>
      <c r="T149" s="18">
        <f t="shared" si="154"/>
        <v>36000</v>
      </c>
      <c r="U149" s="25">
        <f t="shared" si="155"/>
        <v>432000</v>
      </c>
    </row>
    <row r="150" spans="1:21" x14ac:dyDescent="0.25">
      <c r="A150" s="25">
        <v>9000</v>
      </c>
      <c r="B150" s="28">
        <f t="shared" si="156"/>
        <v>-9900</v>
      </c>
      <c r="C150" s="28">
        <f t="shared" si="157"/>
        <v>-4950</v>
      </c>
      <c r="D150" s="28">
        <f t="shared" si="158"/>
        <v>-412.5</v>
      </c>
      <c r="L150" s="8">
        <f t="shared" si="152"/>
        <v>11</v>
      </c>
      <c r="M150" s="22">
        <f t="shared" si="153"/>
        <v>-550</v>
      </c>
      <c r="P150" s="37"/>
      <c r="Q150" s="8">
        <v>5</v>
      </c>
      <c r="R150" s="30">
        <v>8</v>
      </c>
      <c r="S150" s="18">
        <f>(P146*100)*R150</f>
        <v>1600</v>
      </c>
      <c r="T150" s="18">
        <f t="shared" si="154"/>
        <v>48000</v>
      </c>
      <c r="U150" s="25">
        <f t="shared" si="155"/>
        <v>576000</v>
      </c>
    </row>
    <row r="151" spans="1:21" x14ac:dyDescent="0.25">
      <c r="A151" s="25">
        <v>10000</v>
      </c>
      <c r="B151" s="28">
        <f t="shared" si="156"/>
        <v>-11000</v>
      </c>
      <c r="C151" s="28">
        <f t="shared" si="157"/>
        <v>-5500</v>
      </c>
      <c r="D151" s="28">
        <f t="shared" si="158"/>
        <v>-458.33333333333331</v>
      </c>
      <c r="L151" s="8">
        <f t="shared" si="152"/>
        <v>12</v>
      </c>
      <c r="M151" s="22">
        <f t="shared" si="153"/>
        <v>-600</v>
      </c>
      <c r="P151" s="32">
        <v>3</v>
      </c>
      <c r="Q151" s="9">
        <v>1</v>
      </c>
      <c r="R151" s="29">
        <v>1</v>
      </c>
      <c r="S151" s="17">
        <f>(P151*100)*R151</f>
        <v>300</v>
      </c>
      <c r="T151" s="17">
        <f t="shared" si="154"/>
        <v>9000</v>
      </c>
      <c r="U151" s="91">
        <f t="shared" si="155"/>
        <v>108000</v>
      </c>
    </row>
    <row r="152" spans="1:21" x14ac:dyDescent="0.25">
      <c r="A152" s="25">
        <v>11000</v>
      </c>
      <c r="B152" s="28">
        <f t="shared" si="156"/>
        <v>-12100.000000000002</v>
      </c>
      <c r="C152" s="28">
        <f t="shared" si="157"/>
        <v>-6050.0000000000009</v>
      </c>
      <c r="D152" s="28">
        <f t="shared" si="158"/>
        <v>-504.16666666666674</v>
      </c>
      <c r="L152" s="8">
        <f t="shared" si="152"/>
        <v>13</v>
      </c>
      <c r="M152" s="22">
        <f t="shared" si="153"/>
        <v>-650</v>
      </c>
      <c r="P152" s="33"/>
      <c r="Q152" s="9">
        <v>2</v>
      </c>
      <c r="R152" s="29">
        <v>2</v>
      </c>
      <c r="S152" s="17">
        <f>(P151*100)*R152</f>
        <v>600</v>
      </c>
      <c r="T152" s="17">
        <f t="shared" si="154"/>
        <v>18000</v>
      </c>
      <c r="U152" s="91">
        <f t="shared" si="155"/>
        <v>216000</v>
      </c>
    </row>
    <row r="153" spans="1:21" x14ac:dyDescent="0.25">
      <c r="A153" s="25">
        <v>12000</v>
      </c>
      <c r="B153" s="28">
        <f t="shared" si="156"/>
        <v>-13200.000000000002</v>
      </c>
      <c r="C153" s="28">
        <f t="shared" si="157"/>
        <v>-6600.0000000000009</v>
      </c>
      <c r="D153" s="28">
        <f t="shared" si="158"/>
        <v>-550.00000000000011</v>
      </c>
      <c r="L153" s="8">
        <f t="shared" si="152"/>
        <v>14</v>
      </c>
      <c r="M153" s="22">
        <f t="shared" si="153"/>
        <v>-700</v>
      </c>
      <c r="P153" s="33"/>
      <c r="Q153" s="9">
        <v>3</v>
      </c>
      <c r="R153" s="29">
        <v>4</v>
      </c>
      <c r="S153" s="17">
        <f>(P151*100)*R153</f>
        <v>1200</v>
      </c>
      <c r="T153" s="17">
        <f t="shared" si="154"/>
        <v>36000</v>
      </c>
      <c r="U153" s="91">
        <f t="shared" si="155"/>
        <v>432000</v>
      </c>
    </row>
    <row r="154" spans="1:21" x14ac:dyDescent="0.25">
      <c r="A154" s="25">
        <v>13000</v>
      </c>
      <c r="B154" s="28">
        <f t="shared" si="156"/>
        <v>-14300.000000000002</v>
      </c>
      <c r="C154" s="28">
        <f t="shared" si="157"/>
        <v>-7150.0000000000009</v>
      </c>
      <c r="D154" s="28">
        <f t="shared" si="158"/>
        <v>-595.83333333333337</v>
      </c>
      <c r="L154" s="8">
        <f t="shared" si="152"/>
        <v>15</v>
      </c>
      <c r="M154" s="22">
        <f t="shared" si="153"/>
        <v>-750</v>
      </c>
      <c r="P154" s="33"/>
      <c r="Q154" s="9">
        <v>4</v>
      </c>
      <c r="R154" s="29">
        <v>6</v>
      </c>
      <c r="S154" s="17">
        <f>(P151*100)*R154</f>
        <v>1800</v>
      </c>
      <c r="T154" s="17">
        <f t="shared" si="154"/>
        <v>54000</v>
      </c>
      <c r="U154" s="91">
        <f t="shared" si="155"/>
        <v>648000</v>
      </c>
    </row>
    <row r="155" spans="1:21" x14ac:dyDescent="0.25">
      <c r="A155" s="25">
        <v>14000</v>
      </c>
      <c r="B155" s="28">
        <f t="shared" si="156"/>
        <v>-15400.000000000002</v>
      </c>
      <c r="C155" s="28">
        <f t="shared" si="157"/>
        <v>-7700.0000000000009</v>
      </c>
      <c r="D155" s="28">
        <f t="shared" si="158"/>
        <v>-641.66666666666674</v>
      </c>
      <c r="L155" s="8">
        <f t="shared" si="152"/>
        <v>16</v>
      </c>
      <c r="M155" s="22">
        <f t="shared" si="153"/>
        <v>-800</v>
      </c>
      <c r="P155" s="34"/>
      <c r="Q155" s="9">
        <v>5</v>
      </c>
      <c r="R155" s="29">
        <v>8</v>
      </c>
      <c r="S155" s="17">
        <f>(P151*100)*R155</f>
        <v>2400</v>
      </c>
      <c r="T155" s="17">
        <f t="shared" si="154"/>
        <v>72000</v>
      </c>
      <c r="U155" s="91">
        <f t="shared" si="155"/>
        <v>864000</v>
      </c>
    </row>
    <row r="156" spans="1:21" x14ac:dyDescent="0.25">
      <c r="A156" s="25">
        <v>15000</v>
      </c>
      <c r="B156" s="28">
        <f t="shared" si="156"/>
        <v>-16500</v>
      </c>
      <c r="C156" s="28">
        <f t="shared" si="157"/>
        <v>-8250</v>
      </c>
      <c r="D156" s="28">
        <f t="shared" si="158"/>
        <v>-687.5</v>
      </c>
      <c r="L156" s="8">
        <f t="shared" si="152"/>
        <v>17</v>
      </c>
      <c r="M156" s="22">
        <f t="shared" si="153"/>
        <v>-850</v>
      </c>
      <c r="P156" s="35">
        <v>4</v>
      </c>
      <c r="Q156" s="8">
        <v>1</v>
      </c>
      <c r="R156" s="30">
        <v>1</v>
      </c>
      <c r="S156" s="18">
        <f t="shared" ref="S156" si="160">(P156*100)*R156</f>
        <v>400</v>
      </c>
      <c r="T156" s="18">
        <f t="shared" si="154"/>
        <v>12000</v>
      </c>
      <c r="U156" s="25">
        <f t="shared" si="155"/>
        <v>144000</v>
      </c>
    </row>
    <row r="157" spans="1:21" x14ac:dyDescent="0.25">
      <c r="A157" s="25">
        <v>16000</v>
      </c>
      <c r="B157" s="28">
        <f t="shared" si="156"/>
        <v>-17600</v>
      </c>
      <c r="C157" s="28">
        <f t="shared" si="157"/>
        <v>-8800</v>
      </c>
      <c r="D157" s="28">
        <f t="shared" si="158"/>
        <v>-733.33333333333337</v>
      </c>
      <c r="L157" s="8">
        <f t="shared" si="152"/>
        <v>18</v>
      </c>
      <c r="M157" s="22">
        <f t="shared" si="153"/>
        <v>-900</v>
      </c>
      <c r="P157" s="36"/>
      <c r="Q157" s="8">
        <v>2</v>
      </c>
      <c r="R157" s="30">
        <v>2</v>
      </c>
      <c r="S157" s="18">
        <f t="shared" ref="S157" si="161">(P156*100)*R157</f>
        <v>800</v>
      </c>
      <c r="T157" s="18">
        <f t="shared" si="154"/>
        <v>24000</v>
      </c>
      <c r="U157" s="25">
        <f t="shared" si="155"/>
        <v>288000</v>
      </c>
    </row>
    <row r="158" spans="1:21" x14ac:dyDescent="0.25">
      <c r="A158" s="25">
        <v>17000</v>
      </c>
      <c r="B158" s="28">
        <f t="shared" si="156"/>
        <v>-18700</v>
      </c>
      <c r="C158" s="28">
        <f t="shared" si="157"/>
        <v>-9350</v>
      </c>
      <c r="D158" s="28">
        <f t="shared" si="158"/>
        <v>-779.16666666666663</v>
      </c>
      <c r="L158" s="8">
        <f t="shared" si="152"/>
        <v>19</v>
      </c>
      <c r="M158" s="22">
        <f t="shared" si="153"/>
        <v>-950</v>
      </c>
      <c r="P158" s="36"/>
      <c r="Q158" s="8">
        <v>3</v>
      </c>
      <c r="R158" s="30">
        <v>4</v>
      </c>
      <c r="S158" s="18">
        <f t="shared" ref="S158" si="162">(P156*100)*R158</f>
        <v>1600</v>
      </c>
      <c r="T158" s="18">
        <f t="shared" si="154"/>
        <v>48000</v>
      </c>
      <c r="U158" s="25">
        <f t="shared" si="155"/>
        <v>576000</v>
      </c>
    </row>
    <row r="159" spans="1:21" x14ac:dyDescent="0.25">
      <c r="A159" s="25">
        <v>18000</v>
      </c>
      <c r="B159" s="28">
        <f t="shared" si="156"/>
        <v>-19800</v>
      </c>
      <c r="C159" s="28">
        <f t="shared" si="157"/>
        <v>-9900</v>
      </c>
      <c r="D159" s="28">
        <f t="shared" si="158"/>
        <v>-825</v>
      </c>
      <c r="L159" s="8">
        <f t="shared" si="152"/>
        <v>20</v>
      </c>
      <c r="M159" s="22">
        <f t="shared" si="153"/>
        <v>-1000</v>
      </c>
      <c r="P159" s="36"/>
      <c r="Q159" s="8">
        <v>4</v>
      </c>
      <c r="R159" s="30">
        <v>6</v>
      </c>
      <c r="S159" s="18">
        <f t="shared" ref="S159" si="163">(P156*100)*R159</f>
        <v>2400</v>
      </c>
      <c r="T159" s="18">
        <f t="shared" si="154"/>
        <v>72000</v>
      </c>
      <c r="U159" s="25">
        <f t="shared" si="155"/>
        <v>864000</v>
      </c>
    </row>
    <row r="160" spans="1:21" x14ac:dyDescent="0.25">
      <c r="A160" s="25">
        <v>19000</v>
      </c>
      <c r="B160" s="28">
        <f t="shared" si="156"/>
        <v>-20900</v>
      </c>
      <c r="C160" s="28">
        <f t="shared" si="157"/>
        <v>-10450</v>
      </c>
      <c r="D160" s="28">
        <f t="shared" si="158"/>
        <v>-870.83333333333337</v>
      </c>
      <c r="P160" s="37"/>
      <c r="Q160" s="8">
        <v>5</v>
      </c>
      <c r="R160" s="30">
        <v>8</v>
      </c>
      <c r="S160" s="18">
        <f t="shared" ref="S160" si="164">(P156*100)*R160</f>
        <v>3200</v>
      </c>
      <c r="T160" s="18">
        <f t="shared" si="154"/>
        <v>96000</v>
      </c>
      <c r="U160" s="25">
        <f t="shared" si="155"/>
        <v>1152000</v>
      </c>
    </row>
    <row r="161" spans="1:21" x14ac:dyDescent="0.25">
      <c r="A161" s="25">
        <v>20000</v>
      </c>
      <c r="B161" s="28">
        <f t="shared" si="156"/>
        <v>-22000</v>
      </c>
      <c r="C161" s="28">
        <f t="shared" si="157"/>
        <v>-11000</v>
      </c>
      <c r="D161" s="28">
        <f t="shared" si="158"/>
        <v>-916.66666666666663</v>
      </c>
      <c r="P161" s="32">
        <v>5</v>
      </c>
      <c r="Q161" s="9">
        <v>1</v>
      </c>
      <c r="R161" s="29">
        <v>1</v>
      </c>
      <c r="S161" s="19">
        <f t="shared" ref="S161" si="165">(P161*100)*R161</f>
        <v>500</v>
      </c>
      <c r="T161" s="17">
        <f t="shared" si="154"/>
        <v>15000</v>
      </c>
      <c r="U161" s="91">
        <f t="shared" si="155"/>
        <v>180000</v>
      </c>
    </row>
    <row r="162" spans="1:21" x14ac:dyDescent="0.25">
      <c r="A162" s="25">
        <v>21000</v>
      </c>
      <c r="B162" s="28">
        <f t="shared" si="156"/>
        <v>-23100.000000000004</v>
      </c>
      <c r="C162" s="28">
        <f t="shared" si="157"/>
        <v>-11550.000000000002</v>
      </c>
      <c r="D162" s="28">
        <f t="shared" si="158"/>
        <v>-962.50000000000011</v>
      </c>
      <c r="P162" s="33"/>
      <c r="Q162" s="9">
        <v>2</v>
      </c>
      <c r="R162" s="29">
        <v>2</v>
      </c>
      <c r="S162" s="19">
        <f t="shared" ref="S162" si="166">(P161*100)*R162</f>
        <v>1000</v>
      </c>
      <c r="T162" s="17">
        <f t="shared" si="154"/>
        <v>30000</v>
      </c>
      <c r="U162" s="91">
        <f t="shared" si="155"/>
        <v>360000</v>
      </c>
    </row>
    <row r="163" spans="1:21" x14ac:dyDescent="0.25">
      <c r="A163" s="25">
        <v>22000</v>
      </c>
      <c r="B163" s="28">
        <f t="shared" si="156"/>
        <v>-24200.000000000004</v>
      </c>
      <c r="C163" s="28">
        <f t="shared" si="157"/>
        <v>-12100.000000000002</v>
      </c>
      <c r="D163" s="28">
        <f t="shared" si="158"/>
        <v>-1008.3333333333335</v>
      </c>
      <c r="P163" s="33"/>
      <c r="Q163" s="9">
        <v>3</v>
      </c>
      <c r="R163" s="29">
        <v>4</v>
      </c>
      <c r="S163" s="19">
        <f t="shared" ref="S163" si="167">(P161*100)*R163</f>
        <v>2000</v>
      </c>
      <c r="T163" s="17">
        <f t="shared" si="154"/>
        <v>60000</v>
      </c>
      <c r="U163" s="91">
        <f t="shared" si="155"/>
        <v>720000</v>
      </c>
    </row>
    <row r="164" spans="1:21" x14ac:dyDescent="0.25">
      <c r="A164" s="25">
        <v>23000</v>
      </c>
      <c r="B164" s="28">
        <f t="shared" si="156"/>
        <v>-25300.000000000004</v>
      </c>
      <c r="C164" s="28">
        <f t="shared" si="157"/>
        <v>-12650.000000000002</v>
      </c>
      <c r="D164" s="28">
        <f t="shared" si="158"/>
        <v>-1054.1666666666667</v>
      </c>
      <c r="P164" s="33"/>
      <c r="Q164" s="9">
        <v>4</v>
      </c>
      <c r="R164" s="29">
        <v>6</v>
      </c>
      <c r="S164" s="19">
        <f t="shared" ref="S164" si="168">(P161*100)*R164</f>
        <v>3000</v>
      </c>
      <c r="T164" s="17">
        <f t="shared" si="154"/>
        <v>90000</v>
      </c>
      <c r="U164" s="91">
        <f t="shared" si="155"/>
        <v>1080000</v>
      </c>
    </row>
    <row r="165" spans="1:21" x14ac:dyDescent="0.25">
      <c r="A165" s="25">
        <v>24000</v>
      </c>
      <c r="B165" s="28">
        <f t="shared" si="156"/>
        <v>-26400.000000000004</v>
      </c>
      <c r="C165" s="28">
        <f t="shared" si="157"/>
        <v>-13200.000000000002</v>
      </c>
      <c r="D165" s="28">
        <f t="shared" si="158"/>
        <v>-1100.0000000000002</v>
      </c>
      <c r="P165" s="34"/>
      <c r="Q165" s="9">
        <v>5</v>
      </c>
      <c r="R165" s="29">
        <v>8</v>
      </c>
      <c r="S165" s="19">
        <f t="shared" ref="S165" si="169">(P161*100)*R165</f>
        <v>4000</v>
      </c>
      <c r="T165" s="17">
        <f t="shared" si="154"/>
        <v>120000</v>
      </c>
      <c r="U165" s="91">
        <f t="shared" si="155"/>
        <v>1440000</v>
      </c>
    </row>
    <row r="166" spans="1:21" x14ac:dyDescent="0.25">
      <c r="A166" s="25">
        <v>25000</v>
      </c>
      <c r="B166" s="28">
        <f t="shared" si="156"/>
        <v>-27500.000000000004</v>
      </c>
      <c r="C166" s="28">
        <f t="shared" si="157"/>
        <v>-13750.000000000002</v>
      </c>
      <c r="D166" s="28">
        <f t="shared" si="158"/>
        <v>-1145.8333333333335</v>
      </c>
      <c r="P166" s="35">
        <v>6</v>
      </c>
      <c r="Q166" s="8">
        <v>1</v>
      </c>
      <c r="R166" s="30">
        <v>1</v>
      </c>
      <c r="S166" s="20">
        <f t="shared" ref="S166" si="170">(P166*100)*R166</f>
        <v>600</v>
      </c>
      <c r="T166" s="18">
        <f t="shared" si="154"/>
        <v>18000</v>
      </c>
      <c r="U166" s="25">
        <f t="shared" si="155"/>
        <v>216000</v>
      </c>
    </row>
    <row r="167" spans="1:21" x14ac:dyDescent="0.25">
      <c r="A167" s="25">
        <v>26000</v>
      </c>
      <c r="B167" s="28">
        <f t="shared" si="156"/>
        <v>-28600.000000000004</v>
      </c>
      <c r="C167" s="28">
        <f t="shared" si="157"/>
        <v>-14300.000000000002</v>
      </c>
      <c r="D167" s="28">
        <f t="shared" si="158"/>
        <v>-1191.6666666666667</v>
      </c>
      <c r="P167" s="36"/>
      <c r="Q167" s="8">
        <v>2</v>
      </c>
      <c r="R167" s="30">
        <v>2</v>
      </c>
      <c r="S167" s="20">
        <f t="shared" ref="S167" si="171">(P166*100)*R167</f>
        <v>1200</v>
      </c>
      <c r="T167" s="18">
        <f t="shared" si="154"/>
        <v>36000</v>
      </c>
      <c r="U167" s="25">
        <f t="shared" si="155"/>
        <v>432000</v>
      </c>
    </row>
    <row r="168" spans="1:21" x14ac:dyDescent="0.25">
      <c r="A168" s="25">
        <v>27000</v>
      </c>
      <c r="B168" s="28">
        <f t="shared" si="156"/>
        <v>-29700.000000000004</v>
      </c>
      <c r="C168" s="28">
        <f t="shared" si="157"/>
        <v>-14850.000000000002</v>
      </c>
      <c r="D168" s="28">
        <f t="shared" si="158"/>
        <v>-1237.5000000000002</v>
      </c>
      <c r="P168" s="36"/>
      <c r="Q168" s="8">
        <v>3</v>
      </c>
      <c r="R168" s="30">
        <v>4</v>
      </c>
      <c r="S168" s="20">
        <f t="shared" ref="S168" si="172">(P166*100)*R168</f>
        <v>2400</v>
      </c>
      <c r="T168" s="18">
        <f t="shared" si="154"/>
        <v>72000</v>
      </c>
      <c r="U168" s="25">
        <f t="shared" si="155"/>
        <v>864000</v>
      </c>
    </row>
    <row r="169" spans="1:21" x14ac:dyDescent="0.25">
      <c r="A169" s="25">
        <v>28000</v>
      </c>
      <c r="B169" s="28">
        <f t="shared" si="156"/>
        <v>-30800.000000000004</v>
      </c>
      <c r="C169" s="28">
        <f t="shared" si="157"/>
        <v>-15400.000000000002</v>
      </c>
      <c r="D169" s="28">
        <f t="shared" si="158"/>
        <v>-1283.3333333333335</v>
      </c>
      <c r="P169" s="36"/>
      <c r="Q169" s="8">
        <v>4</v>
      </c>
      <c r="R169" s="30">
        <v>6</v>
      </c>
      <c r="S169" s="20">
        <f t="shared" ref="S169" si="173">(P166*100)*R169</f>
        <v>3600</v>
      </c>
      <c r="T169" s="18">
        <f t="shared" si="154"/>
        <v>108000</v>
      </c>
      <c r="U169" s="25">
        <f t="shared" si="155"/>
        <v>1296000</v>
      </c>
    </row>
    <row r="170" spans="1:21" x14ac:dyDescent="0.25">
      <c r="A170" s="25">
        <v>29000</v>
      </c>
      <c r="B170" s="28">
        <f t="shared" si="156"/>
        <v>-31900.000000000004</v>
      </c>
      <c r="C170" s="28">
        <f t="shared" si="157"/>
        <v>-15950.000000000002</v>
      </c>
      <c r="D170" s="28">
        <f t="shared" si="158"/>
        <v>-1329.1666666666667</v>
      </c>
      <c r="P170" s="37"/>
      <c r="Q170" s="8">
        <v>5</v>
      </c>
      <c r="R170" s="30">
        <v>8</v>
      </c>
      <c r="S170" s="20">
        <f t="shared" ref="S170" si="174">(P166*100)*R170</f>
        <v>4800</v>
      </c>
      <c r="T170" s="18">
        <f t="shared" si="154"/>
        <v>144000</v>
      </c>
      <c r="U170" s="25">
        <f t="shared" si="155"/>
        <v>1728000</v>
      </c>
    </row>
    <row r="171" spans="1:21" x14ac:dyDescent="0.25">
      <c r="A171" s="25">
        <v>30000</v>
      </c>
      <c r="B171" s="28">
        <f t="shared" si="156"/>
        <v>-33000</v>
      </c>
      <c r="C171" s="28">
        <f t="shared" si="157"/>
        <v>-16500</v>
      </c>
      <c r="D171" s="28">
        <f t="shared" si="158"/>
        <v>-1375</v>
      </c>
      <c r="P171" s="32">
        <v>7</v>
      </c>
      <c r="Q171" s="9">
        <v>1</v>
      </c>
      <c r="R171" s="29">
        <v>1</v>
      </c>
      <c r="S171" s="17">
        <f t="shared" ref="S171" si="175">(P171*100)*R171</f>
        <v>700</v>
      </c>
      <c r="T171" s="17">
        <f t="shared" si="154"/>
        <v>21000</v>
      </c>
      <c r="U171" s="91">
        <f t="shared" si="155"/>
        <v>252000</v>
      </c>
    </row>
    <row r="172" spans="1:21" x14ac:dyDescent="0.25">
      <c r="A172" s="25">
        <v>31000</v>
      </c>
      <c r="B172" s="28">
        <f t="shared" si="156"/>
        <v>-34100</v>
      </c>
      <c r="C172" s="28">
        <f t="shared" si="157"/>
        <v>-17050</v>
      </c>
      <c r="D172" s="28">
        <f t="shared" si="158"/>
        <v>-1420.8333333333333</v>
      </c>
      <c r="P172" s="33"/>
      <c r="Q172" s="9">
        <v>2</v>
      </c>
      <c r="R172" s="29">
        <v>2</v>
      </c>
      <c r="S172" s="17">
        <f t="shared" ref="S172" si="176">(P171*100)*R172</f>
        <v>1400</v>
      </c>
      <c r="T172" s="17">
        <f t="shared" si="154"/>
        <v>42000</v>
      </c>
      <c r="U172" s="91">
        <f t="shared" si="155"/>
        <v>504000</v>
      </c>
    </row>
    <row r="173" spans="1:21" x14ac:dyDescent="0.25">
      <c r="A173" s="25">
        <v>32000</v>
      </c>
      <c r="B173" s="28">
        <f t="shared" si="156"/>
        <v>-35200</v>
      </c>
      <c r="C173" s="28">
        <f t="shared" si="157"/>
        <v>-17600</v>
      </c>
      <c r="D173" s="28">
        <f t="shared" si="158"/>
        <v>-1466.6666666666667</v>
      </c>
      <c r="P173" s="33"/>
      <c r="Q173" s="9">
        <v>3</v>
      </c>
      <c r="R173" s="29">
        <v>4</v>
      </c>
      <c r="S173" s="17">
        <f t="shared" ref="S173" si="177">(P171*100)*R173</f>
        <v>2800</v>
      </c>
      <c r="T173" s="17">
        <f t="shared" si="154"/>
        <v>84000</v>
      </c>
      <c r="U173" s="91">
        <f t="shared" si="155"/>
        <v>1008000</v>
      </c>
    </row>
    <row r="174" spans="1:21" x14ac:dyDescent="0.25">
      <c r="A174" s="25">
        <v>33000</v>
      </c>
      <c r="B174" s="28">
        <f t="shared" si="156"/>
        <v>-36300</v>
      </c>
      <c r="C174" s="28">
        <f t="shared" si="157"/>
        <v>-18150</v>
      </c>
      <c r="D174" s="28">
        <f t="shared" si="158"/>
        <v>-1512.5</v>
      </c>
      <c r="P174" s="33"/>
      <c r="Q174" s="9">
        <v>4</v>
      </c>
      <c r="R174" s="29">
        <v>6</v>
      </c>
      <c r="S174" s="17">
        <f t="shared" ref="S174" si="178">(P171*100)*R174</f>
        <v>4200</v>
      </c>
      <c r="T174" s="17">
        <f t="shared" si="154"/>
        <v>126000</v>
      </c>
      <c r="U174" s="91">
        <f t="shared" si="155"/>
        <v>1512000</v>
      </c>
    </row>
    <row r="175" spans="1:21" x14ac:dyDescent="0.25">
      <c r="A175" s="25">
        <v>34000</v>
      </c>
      <c r="B175" s="28">
        <f t="shared" si="156"/>
        <v>-37400</v>
      </c>
      <c r="C175" s="28">
        <f t="shared" si="157"/>
        <v>-18700</v>
      </c>
      <c r="D175" s="28">
        <f t="shared" si="158"/>
        <v>-1558.3333333333333</v>
      </c>
      <c r="P175" s="34"/>
      <c r="Q175" s="9">
        <v>5</v>
      </c>
      <c r="R175" s="29">
        <v>8</v>
      </c>
      <c r="S175" s="17">
        <f t="shared" ref="S175" si="179">(P171*100)*R175</f>
        <v>5600</v>
      </c>
      <c r="T175" s="17">
        <f t="shared" si="154"/>
        <v>168000</v>
      </c>
      <c r="U175" s="91">
        <f t="shared" si="155"/>
        <v>2016000</v>
      </c>
    </row>
    <row r="176" spans="1:21" x14ac:dyDescent="0.25">
      <c r="A176" s="25">
        <v>35000</v>
      </c>
      <c r="B176" s="28">
        <f t="shared" si="156"/>
        <v>-38500</v>
      </c>
      <c r="C176" s="28">
        <f t="shared" si="157"/>
        <v>-19250</v>
      </c>
      <c r="D176" s="28">
        <f t="shared" si="158"/>
        <v>-1604.1666666666667</v>
      </c>
      <c r="P176" s="35">
        <v>8</v>
      </c>
      <c r="Q176" s="8">
        <v>1</v>
      </c>
      <c r="R176" s="30">
        <v>1</v>
      </c>
      <c r="S176" s="18">
        <f t="shared" ref="S176" si="180">(P176*100)*R176</f>
        <v>800</v>
      </c>
      <c r="T176" s="18">
        <f t="shared" si="154"/>
        <v>24000</v>
      </c>
      <c r="U176" s="25">
        <f t="shared" si="155"/>
        <v>288000</v>
      </c>
    </row>
    <row r="177" spans="1:21" x14ac:dyDescent="0.25">
      <c r="A177" s="25">
        <v>36000</v>
      </c>
      <c r="B177" s="28">
        <f t="shared" si="156"/>
        <v>-39600</v>
      </c>
      <c r="C177" s="28">
        <f t="shared" si="157"/>
        <v>-19800</v>
      </c>
      <c r="D177" s="28">
        <f t="shared" si="158"/>
        <v>-1650</v>
      </c>
      <c r="P177" s="36"/>
      <c r="Q177" s="8">
        <v>2</v>
      </c>
      <c r="R177" s="30">
        <v>2</v>
      </c>
      <c r="S177" s="18">
        <f t="shared" ref="S177" si="181">(P176*100)*R177</f>
        <v>1600</v>
      </c>
      <c r="T177" s="18">
        <f t="shared" si="154"/>
        <v>48000</v>
      </c>
      <c r="U177" s="25">
        <f t="shared" si="155"/>
        <v>576000</v>
      </c>
    </row>
    <row r="178" spans="1:21" x14ac:dyDescent="0.25">
      <c r="A178" s="25">
        <v>37000</v>
      </c>
      <c r="B178" s="28">
        <f t="shared" si="156"/>
        <v>-40700</v>
      </c>
      <c r="C178" s="28">
        <f t="shared" si="157"/>
        <v>-20350</v>
      </c>
      <c r="D178" s="28">
        <f t="shared" si="158"/>
        <v>-1695.8333333333333</v>
      </c>
      <c r="P178" s="36"/>
      <c r="Q178" s="8">
        <v>3</v>
      </c>
      <c r="R178" s="30">
        <v>4</v>
      </c>
      <c r="S178" s="18">
        <f t="shared" ref="S178" si="182">(P176*100)*R178</f>
        <v>3200</v>
      </c>
      <c r="T178" s="18">
        <f t="shared" si="154"/>
        <v>96000</v>
      </c>
      <c r="U178" s="25">
        <f t="shared" si="155"/>
        <v>1152000</v>
      </c>
    </row>
    <row r="179" spans="1:21" x14ac:dyDescent="0.25">
      <c r="A179" s="25">
        <v>38000</v>
      </c>
      <c r="B179" s="28">
        <f t="shared" si="156"/>
        <v>-41800</v>
      </c>
      <c r="C179" s="28">
        <f t="shared" si="157"/>
        <v>-20900</v>
      </c>
      <c r="D179" s="28">
        <f t="shared" si="158"/>
        <v>-1741.6666666666667</v>
      </c>
      <c r="P179" s="36"/>
      <c r="Q179" s="8">
        <v>4</v>
      </c>
      <c r="R179" s="30">
        <v>6</v>
      </c>
      <c r="S179" s="18">
        <f t="shared" ref="S179" si="183">(P176*100)*R179</f>
        <v>4800</v>
      </c>
      <c r="T179" s="18">
        <f t="shared" si="154"/>
        <v>144000</v>
      </c>
      <c r="U179" s="25">
        <f t="shared" si="155"/>
        <v>1728000</v>
      </c>
    </row>
    <row r="180" spans="1:21" x14ac:dyDescent="0.25">
      <c r="A180" s="25">
        <v>39000</v>
      </c>
      <c r="B180" s="28">
        <f t="shared" si="156"/>
        <v>-42900</v>
      </c>
      <c r="C180" s="28">
        <f t="shared" si="157"/>
        <v>-21450</v>
      </c>
      <c r="D180" s="28">
        <f t="shared" si="158"/>
        <v>-1787.5</v>
      </c>
      <c r="P180" s="37"/>
      <c r="Q180" s="8">
        <v>5</v>
      </c>
      <c r="R180" s="30">
        <v>8</v>
      </c>
      <c r="S180" s="18">
        <f t="shared" ref="S180" si="184">(P176*100)*R180</f>
        <v>6400</v>
      </c>
      <c r="T180" s="18">
        <f t="shared" ref="T180" si="185">S180*30</f>
        <v>192000</v>
      </c>
      <c r="U180" s="25">
        <f t="shared" si="155"/>
        <v>2304000</v>
      </c>
    </row>
    <row r="181" spans="1:21" x14ac:dyDescent="0.25">
      <c r="A181" s="25">
        <v>40000</v>
      </c>
      <c r="B181" s="28">
        <f t="shared" si="156"/>
        <v>-44000</v>
      </c>
      <c r="C181" s="28">
        <f t="shared" si="157"/>
        <v>-22000</v>
      </c>
      <c r="D181" s="28">
        <f t="shared" si="158"/>
        <v>-1833.3333333333333</v>
      </c>
      <c r="P181" s="32">
        <v>9</v>
      </c>
      <c r="Q181" s="9">
        <v>1</v>
      </c>
      <c r="R181" s="29">
        <v>1</v>
      </c>
      <c r="S181" s="17">
        <f t="shared" ref="S181" si="186">(P181*100)*R181</f>
        <v>900</v>
      </c>
      <c r="T181" s="17">
        <f t="shared" ref="T181" si="187">S181*30</f>
        <v>27000</v>
      </c>
      <c r="U181" s="91">
        <f t="shared" si="155"/>
        <v>324000</v>
      </c>
    </row>
    <row r="182" spans="1:21" x14ac:dyDescent="0.25">
      <c r="A182" s="25">
        <v>41000</v>
      </c>
      <c r="B182" s="28">
        <f t="shared" si="156"/>
        <v>-45100.000000000007</v>
      </c>
      <c r="C182" s="28">
        <f t="shared" si="157"/>
        <v>-22550.000000000004</v>
      </c>
      <c r="D182" s="28">
        <f t="shared" si="158"/>
        <v>-1879.166666666667</v>
      </c>
      <c r="P182" s="33"/>
      <c r="Q182" s="9">
        <v>2</v>
      </c>
      <c r="R182" s="29">
        <v>2</v>
      </c>
      <c r="S182" s="17">
        <f t="shared" ref="S182" si="188">(P181*100)*R182</f>
        <v>1800</v>
      </c>
      <c r="T182" s="17">
        <f t="shared" ref="T182" si="189">S182*30</f>
        <v>54000</v>
      </c>
      <c r="U182" s="91">
        <f t="shared" si="155"/>
        <v>648000</v>
      </c>
    </row>
    <row r="183" spans="1:21" x14ac:dyDescent="0.25">
      <c r="A183" s="25">
        <v>42000</v>
      </c>
      <c r="B183" s="28">
        <f t="shared" si="156"/>
        <v>-46200.000000000007</v>
      </c>
      <c r="C183" s="28">
        <f t="shared" si="157"/>
        <v>-23100.000000000004</v>
      </c>
      <c r="D183" s="28">
        <f t="shared" si="158"/>
        <v>-1925.0000000000002</v>
      </c>
      <c r="P183" s="33"/>
      <c r="Q183" s="9">
        <v>3</v>
      </c>
      <c r="R183" s="29">
        <v>4</v>
      </c>
      <c r="S183" s="17">
        <f t="shared" ref="S183" si="190">(P181*100)*R183</f>
        <v>3600</v>
      </c>
      <c r="T183" s="17">
        <f t="shared" ref="T183" si="191">S183*30</f>
        <v>108000</v>
      </c>
      <c r="U183" s="91">
        <f t="shared" si="155"/>
        <v>1296000</v>
      </c>
    </row>
    <row r="184" spans="1:21" x14ac:dyDescent="0.25">
      <c r="A184" s="25">
        <v>43000</v>
      </c>
      <c r="B184" s="28">
        <f t="shared" si="156"/>
        <v>-47300.000000000007</v>
      </c>
      <c r="C184" s="28">
        <f t="shared" si="157"/>
        <v>-23650.000000000004</v>
      </c>
      <c r="D184" s="28">
        <f t="shared" si="158"/>
        <v>-1970.8333333333337</v>
      </c>
      <c r="P184" s="33"/>
      <c r="Q184" s="9">
        <v>4</v>
      </c>
      <c r="R184" s="29">
        <v>6</v>
      </c>
      <c r="S184" s="17">
        <f t="shared" ref="S184" si="192">(P181*100)*R184</f>
        <v>5400</v>
      </c>
      <c r="T184" s="17">
        <f t="shared" ref="T184" si="193">S184*30</f>
        <v>162000</v>
      </c>
      <c r="U184" s="91">
        <f t="shared" si="155"/>
        <v>1944000</v>
      </c>
    </row>
    <row r="185" spans="1:21" x14ac:dyDescent="0.25">
      <c r="A185" s="25">
        <v>44000</v>
      </c>
      <c r="B185" s="28">
        <f t="shared" si="156"/>
        <v>-48400.000000000007</v>
      </c>
      <c r="C185" s="28">
        <f t="shared" si="157"/>
        <v>-24200.000000000004</v>
      </c>
      <c r="D185" s="28">
        <f t="shared" si="158"/>
        <v>-2016.666666666667</v>
      </c>
      <c r="P185" s="34"/>
      <c r="Q185" s="9">
        <v>5</v>
      </c>
      <c r="R185" s="29">
        <v>8</v>
      </c>
      <c r="S185" s="17">
        <f t="shared" ref="S185" si="194">(P181*100)*R185</f>
        <v>7200</v>
      </c>
      <c r="T185" s="17">
        <f t="shared" ref="T185" si="195">S185*30</f>
        <v>216000</v>
      </c>
      <c r="U185" s="91">
        <f t="shared" si="155"/>
        <v>2592000</v>
      </c>
    </row>
    <row r="186" spans="1:21" x14ac:dyDescent="0.25">
      <c r="A186" s="25">
        <v>45000</v>
      </c>
      <c r="B186" s="28">
        <f t="shared" si="156"/>
        <v>-49500.000000000007</v>
      </c>
      <c r="C186" s="28">
        <f t="shared" si="157"/>
        <v>-24750.000000000004</v>
      </c>
      <c r="D186" s="28">
        <f t="shared" si="158"/>
        <v>-2062.5000000000005</v>
      </c>
      <c r="P186" s="35">
        <v>10</v>
      </c>
      <c r="Q186" s="8">
        <v>1</v>
      </c>
      <c r="R186" s="30">
        <v>1</v>
      </c>
      <c r="S186" s="20">
        <f t="shared" ref="S186" si="196">(P186*100)*R186</f>
        <v>1000</v>
      </c>
      <c r="T186" s="18">
        <f t="shared" ref="T186" si="197">S186*30</f>
        <v>30000</v>
      </c>
      <c r="U186" s="25">
        <f t="shared" si="155"/>
        <v>360000</v>
      </c>
    </row>
    <row r="187" spans="1:21" x14ac:dyDescent="0.25">
      <c r="A187" s="25">
        <v>46000</v>
      </c>
      <c r="B187" s="28">
        <f t="shared" si="156"/>
        <v>-50600.000000000007</v>
      </c>
      <c r="C187" s="28">
        <f t="shared" si="157"/>
        <v>-25300.000000000004</v>
      </c>
      <c r="D187" s="28">
        <f t="shared" si="158"/>
        <v>-2108.3333333333335</v>
      </c>
      <c r="P187" s="36"/>
      <c r="Q187" s="8">
        <v>2</v>
      </c>
      <c r="R187" s="30">
        <v>2</v>
      </c>
      <c r="S187" s="20">
        <f t="shared" ref="S187" si="198">(P186*100)*R187</f>
        <v>2000</v>
      </c>
      <c r="T187" s="18">
        <f t="shared" ref="T187" si="199">S187*30</f>
        <v>60000</v>
      </c>
      <c r="U187" s="25">
        <f t="shared" si="155"/>
        <v>720000</v>
      </c>
    </row>
    <row r="188" spans="1:21" x14ac:dyDescent="0.25">
      <c r="A188" s="25">
        <v>47000</v>
      </c>
      <c r="B188" s="28">
        <f t="shared" si="156"/>
        <v>-51700.000000000007</v>
      </c>
      <c r="C188" s="28">
        <f t="shared" si="157"/>
        <v>-25850.000000000004</v>
      </c>
      <c r="D188" s="28">
        <f t="shared" si="158"/>
        <v>-2154.166666666667</v>
      </c>
      <c r="P188" s="36"/>
      <c r="Q188" s="8">
        <v>3</v>
      </c>
      <c r="R188" s="30">
        <v>4</v>
      </c>
      <c r="S188" s="20">
        <f t="shared" ref="S188" si="200">(P186*100)*R188</f>
        <v>4000</v>
      </c>
      <c r="T188" s="18">
        <f t="shared" ref="T188" si="201">S188*30</f>
        <v>120000</v>
      </c>
      <c r="U188" s="25">
        <f t="shared" si="155"/>
        <v>1440000</v>
      </c>
    </row>
    <row r="189" spans="1:21" x14ac:dyDescent="0.25">
      <c r="A189" s="25">
        <v>48000</v>
      </c>
      <c r="B189" s="28">
        <f t="shared" si="156"/>
        <v>-52800.000000000007</v>
      </c>
      <c r="C189" s="28">
        <f t="shared" si="157"/>
        <v>-26400.000000000004</v>
      </c>
      <c r="D189" s="28">
        <f t="shared" si="158"/>
        <v>-2200.0000000000005</v>
      </c>
      <c r="P189" s="36"/>
      <c r="Q189" s="8">
        <v>4</v>
      </c>
      <c r="R189" s="30">
        <v>6</v>
      </c>
      <c r="S189" s="20">
        <f t="shared" ref="S189" si="202">(P186*100)*R189</f>
        <v>6000</v>
      </c>
      <c r="T189" s="18">
        <f t="shared" ref="T189" si="203">S189*30</f>
        <v>180000</v>
      </c>
      <c r="U189" s="25">
        <f t="shared" si="155"/>
        <v>2160000</v>
      </c>
    </row>
    <row r="190" spans="1:21" x14ac:dyDescent="0.25">
      <c r="A190" s="25">
        <v>49000</v>
      </c>
      <c r="B190" s="28">
        <f t="shared" si="156"/>
        <v>-53900.000000000007</v>
      </c>
      <c r="C190" s="28">
        <f t="shared" si="157"/>
        <v>-26950.000000000004</v>
      </c>
      <c r="D190" s="28">
        <f t="shared" si="158"/>
        <v>-2245.8333333333335</v>
      </c>
      <c r="P190" s="37"/>
      <c r="Q190" s="8">
        <v>5</v>
      </c>
      <c r="R190" s="30">
        <v>8</v>
      </c>
      <c r="S190" s="20">
        <f t="shared" ref="S190" si="204">(P186*100)*R190</f>
        <v>8000</v>
      </c>
      <c r="T190" s="18">
        <f t="shared" ref="T190:T253" si="205">S190*30</f>
        <v>240000</v>
      </c>
      <c r="U190" s="25">
        <f t="shared" si="155"/>
        <v>2880000</v>
      </c>
    </row>
    <row r="191" spans="1:21" x14ac:dyDescent="0.25">
      <c r="A191" s="25">
        <v>50000</v>
      </c>
      <c r="B191" s="28">
        <f t="shared" si="156"/>
        <v>-55000.000000000007</v>
      </c>
      <c r="C191" s="28">
        <f t="shared" si="157"/>
        <v>-27500.000000000004</v>
      </c>
      <c r="D191" s="28">
        <f t="shared" si="158"/>
        <v>-2291.666666666667</v>
      </c>
      <c r="P191" s="32">
        <v>11</v>
      </c>
      <c r="Q191" s="9">
        <v>1</v>
      </c>
      <c r="R191" s="29">
        <v>1</v>
      </c>
      <c r="S191" s="19">
        <f t="shared" ref="S191" si="206">(P191*100)*R191</f>
        <v>1100</v>
      </c>
      <c r="T191" s="17">
        <f t="shared" si="205"/>
        <v>33000</v>
      </c>
      <c r="U191" s="91">
        <f t="shared" si="155"/>
        <v>396000</v>
      </c>
    </row>
    <row r="192" spans="1:21" x14ac:dyDescent="0.25">
      <c r="A192" s="25">
        <v>51000</v>
      </c>
      <c r="B192" s="28">
        <f t="shared" si="156"/>
        <v>-56100.000000000007</v>
      </c>
      <c r="C192" s="28">
        <f t="shared" si="157"/>
        <v>-28050.000000000004</v>
      </c>
      <c r="D192" s="28">
        <f t="shared" si="158"/>
        <v>-2337.5000000000005</v>
      </c>
      <c r="P192" s="33"/>
      <c r="Q192" s="9">
        <v>2</v>
      </c>
      <c r="R192" s="29">
        <v>2</v>
      </c>
      <c r="S192" s="19">
        <f t="shared" ref="S192" si="207">(P191*100)*R192</f>
        <v>2200</v>
      </c>
      <c r="T192" s="17">
        <f t="shared" si="205"/>
        <v>66000</v>
      </c>
      <c r="U192" s="91">
        <f t="shared" si="155"/>
        <v>792000</v>
      </c>
    </row>
    <row r="193" spans="1:21" x14ac:dyDescent="0.25">
      <c r="A193" s="25">
        <v>52000</v>
      </c>
      <c r="B193" s="28">
        <f t="shared" si="156"/>
        <v>-57200.000000000007</v>
      </c>
      <c r="C193" s="28">
        <f t="shared" si="157"/>
        <v>-28600.000000000004</v>
      </c>
      <c r="D193" s="28">
        <f t="shared" si="158"/>
        <v>-2383.3333333333335</v>
      </c>
      <c r="P193" s="33"/>
      <c r="Q193" s="9">
        <v>3</v>
      </c>
      <c r="R193" s="29">
        <v>4</v>
      </c>
      <c r="S193" s="19">
        <f t="shared" ref="S193" si="208">(P191*100)*R193</f>
        <v>4400</v>
      </c>
      <c r="T193" s="17">
        <f t="shared" si="205"/>
        <v>132000</v>
      </c>
      <c r="U193" s="91">
        <f t="shared" si="155"/>
        <v>1584000</v>
      </c>
    </row>
    <row r="194" spans="1:21" x14ac:dyDescent="0.25">
      <c r="A194" s="25">
        <v>53000</v>
      </c>
      <c r="B194" s="28">
        <f t="shared" si="156"/>
        <v>-58300.000000000007</v>
      </c>
      <c r="C194" s="28">
        <f t="shared" si="157"/>
        <v>-29150.000000000004</v>
      </c>
      <c r="D194" s="28">
        <f t="shared" si="158"/>
        <v>-2429.166666666667</v>
      </c>
      <c r="P194" s="33"/>
      <c r="Q194" s="9">
        <v>4</v>
      </c>
      <c r="R194" s="29">
        <v>6</v>
      </c>
      <c r="S194" s="19">
        <f t="shared" ref="S194" si="209">(P191*100)*R194</f>
        <v>6600</v>
      </c>
      <c r="T194" s="17">
        <f t="shared" si="205"/>
        <v>198000</v>
      </c>
      <c r="U194" s="91">
        <f t="shared" si="155"/>
        <v>2376000</v>
      </c>
    </row>
    <row r="195" spans="1:21" x14ac:dyDescent="0.25">
      <c r="A195" s="25">
        <v>54000</v>
      </c>
      <c r="B195" s="28">
        <f t="shared" si="156"/>
        <v>-59400.000000000007</v>
      </c>
      <c r="C195" s="28">
        <f t="shared" si="157"/>
        <v>-29700.000000000004</v>
      </c>
      <c r="D195" s="28">
        <f t="shared" si="158"/>
        <v>-2475.0000000000005</v>
      </c>
      <c r="P195" s="34"/>
      <c r="Q195" s="9">
        <v>5</v>
      </c>
      <c r="R195" s="29">
        <v>8</v>
      </c>
      <c r="S195" s="19">
        <f t="shared" ref="S195" si="210">(P191*100)*R195</f>
        <v>8800</v>
      </c>
      <c r="T195" s="17">
        <f t="shared" si="205"/>
        <v>264000</v>
      </c>
      <c r="U195" s="91">
        <f t="shared" si="155"/>
        <v>3168000</v>
      </c>
    </row>
    <row r="196" spans="1:21" x14ac:dyDescent="0.25">
      <c r="A196" s="25">
        <v>55000</v>
      </c>
      <c r="B196" s="28">
        <f t="shared" si="156"/>
        <v>-60500.000000000007</v>
      </c>
      <c r="C196" s="28">
        <f t="shared" si="157"/>
        <v>-30250.000000000004</v>
      </c>
      <c r="D196" s="28">
        <f t="shared" si="158"/>
        <v>-2520.8333333333335</v>
      </c>
      <c r="P196" s="35">
        <v>12</v>
      </c>
      <c r="Q196" s="8">
        <v>1</v>
      </c>
      <c r="R196" s="30">
        <v>1</v>
      </c>
      <c r="S196" s="20">
        <f t="shared" ref="S196" si="211">(P196*100)*R196</f>
        <v>1200</v>
      </c>
      <c r="T196" s="18">
        <f t="shared" si="205"/>
        <v>36000</v>
      </c>
      <c r="U196" s="25">
        <f t="shared" si="155"/>
        <v>432000</v>
      </c>
    </row>
    <row r="197" spans="1:21" x14ac:dyDescent="0.25">
      <c r="A197" s="25">
        <v>56000</v>
      </c>
      <c r="B197" s="28">
        <f t="shared" si="156"/>
        <v>-61600.000000000007</v>
      </c>
      <c r="C197" s="28">
        <f t="shared" si="157"/>
        <v>-30800.000000000004</v>
      </c>
      <c r="D197" s="28">
        <f t="shared" si="158"/>
        <v>-2566.666666666667</v>
      </c>
      <c r="P197" s="36"/>
      <c r="Q197" s="8">
        <v>2</v>
      </c>
      <c r="R197" s="30">
        <v>2</v>
      </c>
      <c r="S197" s="20">
        <f t="shared" ref="S197" si="212">(P196*100)*R197</f>
        <v>2400</v>
      </c>
      <c r="T197" s="18">
        <f t="shared" si="205"/>
        <v>72000</v>
      </c>
      <c r="U197" s="25">
        <f t="shared" si="155"/>
        <v>864000</v>
      </c>
    </row>
    <row r="198" spans="1:21" x14ac:dyDescent="0.25">
      <c r="A198" s="25">
        <v>57000</v>
      </c>
      <c r="B198" s="28">
        <f t="shared" si="156"/>
        <v>-62700.000000000007</v>
      </c>
      <c r="C198" s="28">
        <f t="shared" si="157"/>
        <v>-31350.000000000004</v>
      </c>
      <c r="D198" s="28">
        <f t="shared" si="158"/>
        <v>-2612.5000000000005</v>
      </c>
      <c r="P198" s="36"/>
      <c r="Q198" s="8">
        <v>3</v>
      </c>
      <c r="R198" s="30">
        <v>4</v>
      </c>
      <c r="S198" s="20">
        <f t="shared" ref="S198" si="213">(P196*100)*R198</f>
        <v>4800</v>
      </c>
      <c r="T198" s="18">
        <f t="shared" si="205"/>
        <v>144000</v>
      </c>
      <c r="U198" s="25">
        <f t="shared" si="155"/>
        <v>1728000</v>
      </c>
    </row>
    <row r="199" spans="1:21" x14ac:dyDescent="0.25">
      <c r="A199" s="25">
        <v>58000</v>
      </c>
      <c r="B199" s="28">
        <f t="shared" si="156"/>
        <v>-63800.000000000007</v>
      </c>
      <c r="C199" s="28">
        <f t="shared" si="157"/>
        <v>-31900.000000000004</v>
      </c>
      <c r="D199" s="28">
        <f t="shared" si="158"/>
        <v>-2658.3333333333335</v>
      </c>
      <c r="P199" s="36"/>
      <c r="Q199" s="8">
        <v>4</v>
      </c>
      <c r="R199" s="30">
        <v>6</v>
      </c>
      <c r="S199" s="20">
        <f t="shared" ref="S199" si="214">(P196*100)*R199</f>
        <v>7200</v>
      </c>
      <c r="T199" s="18">
        <f t="shared" si="205"/>
        <v>216000</v>
      </c>
      <c r="U199" s="25">
        <f t="shared" si="155"/>
        <v>2592000</v>
      </c>
    </row>
    <row r="200" spans="1:21" x14ac:dyDescent="0.25">
      <c r="A200" s="25">
        <v>59000</v>
      </c>
      <c r="B200" s="28">
        <f t="shared" si="156"/>
        <v>-64900.000000000007</v>
      </c>
      <c r="C200" s="28">
        <f t="shared" si="157"/>
        <v>-32450.000000000004</v>
      </c>
      <c r="D200" s="28">
        <f t="shared" si="158"/>
        <v>-2704.166666666667</v>
      </c>
      <c r="P200" s="37"/>
      <c r="Q200" s="8">
        <v>5</v>
      </c>
      <c r="R200" s="30">
        <v>8</v>
      </c>
      <c r="S200" s="20">
        <f t="shared" ref="S200" si="215">(P196*100)*R200</f>
        <v>9600</v>
      </c>
      <c r="T200" s="18">
        <f t="shared" si="205"/>
        <v>288000</v>
      </c>
      <c r="U200" s="25">
        <f t="shared" si="155"/>
        <v>3456000</v>
      </c>
    </row>
    <row r="201" spans="1:21" x14ac:dyDescent="0.25">
      <c r="A201" s="25">
        <v>60000</v>
      </c>
      <c r="B201" s="28">
        <f t="shared" si="156"/>
        <v>-66000</v>
      </c>
      <c r="C201" s="28">
        <f t="shared" si="157"/>
        <v>-33000</v>
      </c>
      <c r="D201" s="28">
        <f t="shared" si="158"/>
        <v>-2750</v>
      </c>
      <c r="P201" s="32">
        <v>13</v>
      </c>
      <c r="Q201" s="9">
        <v>1</v>
      </c>
      <c r="R201" s="29">
        <v>1</v>
      </c>
      <c r="S201" s="17">
        <f t="shared" ref="S201" si="216">(P201*100)*R201</f>
        <v>1300</v>
      </c>
      <c r="T201" s="17">
        <f t="shared" ref="T201" si="217">S201*30</f>
        <v>39000</v>
      </c>
      <c r="U201" s="91">
        <f t="shared" si="155"/>
        <v>468000</v>
      </c>
    </row>
    <row r="202" spans="1:21" x14ac:dyDescent="0.25">
      <c r="A202" s="25">
        <v>61000</v>
      </c>
      <c r="B202" s="28">
        <f t="shared" si="156"/>
        <v>-67100</v>
      </c>
      <c r="C202" s="28">
        <f t="shared" si="157"/>
        <v>-33550</v>
      </c>
      <c r="D202" s="28">
        <f t="shared" si="158"/>
        <v>-2795.8333333333335</v>
      </c>
      <c r="P202" s="33"/>
      <c r="Q202" s="9">
        <v>2</v>
      </c>
      <c r="R202" s="29">
        <v>2</v>
      </c>
      <c r="S202" s="17">
        <f t="shared" ref="S202" si="218">(P201*100)*R202</f>
        <v>2600</v>
      </c>
      <c r="T202" s="17">
        <f t="shared" si="205"/>
        <v>78000</v>
      </c>
      <c r="U202" s="91">
        <f t="shared" si="155"/>
        <v>936000</v>
      </c>
    </row>
    <row r="203" spans="1:21" x14ac:dyDescent="0.25">
      <c r="A203" s="25">
        <v>62000</v>
      </c>
      <c r="B203" s="28">
        <f t="shared" si="156"/>
        <v>-68200</v>
      </c>
      <c r="C203" s="28">
        <f t="shared" si="157"/>
        <v>-34100</v>
      </c>
      <c r="D203" s="28">
        <f t="shared" si="158"/>
        <v>-2841.6666666666665</v>
      </c>
      <c r="P203" s="33"/>
      <c r="Q203" s="9">
        <v>3</v>
      </c>
      <c r="R203" s="29">
        <v>4</v>
      </c>
      <c r="S203" s="17">
        <f t="shared" ref="S203" si="219">(P201*100)*R203</f>
        <v>5200</v>
      </c>
      <c r="T203" s="17">
        <f t="shared" si="205"/>
        <v>156000</v>
      </c>
      <c r="U203" s="91">
        <f t="shared" si="155"/>
        <v>1872000</v>
      </c>
    </row>
    <row r="204" spans="1:21" x14ac:dyDescent="0.25">
      <c r="A204" s="25">
        <v>63000</v>
      </c>
      <c r="B204" s="28">
        <f t="shared" si="156"/>
        <v>-69300</v>
      </c>
      <c r="C204" s="28">
        <f t="shared" si="157"/>
        <v>-34650</v>
      </c>
      <c r="D204" s="28">
        <f t="shared" si="158"/>
        <v>-2887.5</v>
      </c>
      <c r="P204" s="33"/>
      <c r="Q204" s="9">
        <v>4</v>
      </c>
      <c r="R204" s="29">
        <v>6</v>
      </c>
      <c r="S204" s="17">
        <f t="shared" ref="S204" si="220">(P201*100)*R204</f>
        <v>7800</v>
      </c>
      <c r="T204" s="17">
        <f t="shared" si="205"/>
        <v>234000</v>
      </c>
      <c r="U204" s="91">
        <f t="shared" si="155"/>
        <v>2808000</v>
      </c>
    </row>
    <row r="205" spans="1:21" x14ac:dyDescent="0.25">
      <c r="A205" s="25">
        <v>64000</v>
      </c>
      <c r="B205" s="28">
        <f t="shared" si="156"/>
        <v>-70400</v>
      </c>
      <c r="C205" s="28">
        <f t="shared" si="157"/>
        <v>-35200</v>
      </c>
      <c r="D205" s="28">
        <f t="shared" si="158"/>
        <v>-2933.3333333333335</v>
      </c>
      <c r="P205" s="34"/>
      <c r="Q205" s="9">
        <v>5</v>
      </c>
      <c r="R205" s="29">
        <v>8</v>
      </c>
      <c r="S205" s="17">
        <f t="shared" ref="S205" si="221">(P201*100)*R205</f>
        <v>10400</v>
      </c>
      <c r="T205" s="17">
        <f t="shared" si="205"/>
        <v>312000</v>
      </c>
      <c r="U205" s="91">
        <f t="shared" si="155"/>
        <v>3744000</v>
      </c>
    </row>
    <row r="206" spans="1:21" x14ac:dyDescent="0.25">
      <c r="A206" s="25">
        <v>65000</v>
      </c>
      <c r="B206" s="28">
        <f t="shared" si="156"/>
        <v>-71500</v>
      </c>
      <c r="C206" s="28">
        <f t="shared" si="157"/>
        <v>-35750</v>
      </c>
      <c r="D206" s="28">
        <f t="shared" si="158"/>
        <v>-2979.1666666666665</v>
      </c>
      <c r="P206" s="35">
        <v>14</v>
      </c>
      <c r="Q206" s="8">
        <v>1</v>
      </c>
      <c r="R206" s="30">
        <v>1</v>
      </c>
      <c r="S206" s="18">
        <f t="shared" ref="S206" si="222">(P206*100)*R206</f>
        <v>1400</v>
      </c>
      <c r="T206" s="18">
        <f t="shared" si="205"/>
        <v>42000</v>
      </c>
      <c r="U206" s="25">
        <f t="shared" ref="U206:U260" si="223">T206*12</f>
        <v>504000</v>
      </c>
    </row>
    <row r="207" spans="1:21" x14ac:dyDescent="0.25">
      <c r="A207" s="25">
        <v>66000</v>
      </c>
      <c r="B207" s="28">
        <f t="shared" ref="B207:B270" si="224">-(A207*$B$137)</f>
        <v>-72600</v>
      </c>
      <c r="C207" s="28">
        <f t="shared" ref="C207:C270" si="225">-((A207*$B$137)/$B$138)</f>
        <v>-36300</v>
      </c>
      <c r="D207" s="28">
        <f t="shared" ref="D207:D270" si="226">-(((A207*$B$137)/$B$138)/$B$139)</f>
        <v>-3025</v>
      </c>
      <c r="P207" s="36"/>
      <c r="Q207" s="8">
        <v>2</v>
      </c>
      <c r="R207" s="30">
        <v>2</v>
      </c>
      <c r="S207" s="18">
        <f t="shared" ref="S207" si="227">(P206*100)*R207</f>
        <v>2800</v>
      </c>
      <c r="T207" s="18">
        <f t="shared" si="205"/>
        <v>84000</v>
      </c>
      <c r="U207" s="25">
        <f t="shared" si="223"/>
        <v>1008000</v>
      </c>
    </row>
    <row r="208" spans="1:21" x14ac:dyDescent="0.25">
      <c r="A208" s="25">
        <v>67000</v>
      </c>
      <c r="B208" s="28">
        <f t="shared" si="224"/>
        <v>-73700</v>
      </c>
      <c r="C208" s="28">
        <f t="shared" si="225"/>
        <v>-36850</v>
      </c>
      <c r="D208" s="28">
        <f t="shared" si="226"/>
        <v>-3070.8333333333335</v>
      </c>
      <c r="P208" s="36"/>
      <c r="Q208" s="8">
        <v>3</v>
      </c>
      <c r="R208" s="30">
        <v>4</v>
      </c>
      <c r="S208" s="18">
        <f t="shared" ref="S208" si="228">(P206*100)*R208</f>
        <v>5600</v>
      </c>
      <c r="T208" s="18">
        <f t="shared" si="205"/>
        <v>168000</v>
      </c>
      <c r="U208" s="25">
        <f t="shared" si="223"/>
        <v>2016000</v>
      </c>
    </row>
    <row r="209" spans="1:21" x14ac:dyDescent="0.25">
      <c r="A209" s="25">
        <v>68000</v>
      </c>
      <c r="B209" s="28">
        <f t="shared" si="224"/>
        <v>-74800</v>
      </c>
      <c r="C209" s="28">
        <f t="shared" si="225"/>
        <v>-37400</v>
      </c>
      <c r="D209" s="28">
        <f t="shared" si="226"/>
        <v>-3116.6666666666665</v>
      </c>
      <c r="P209" s="36"/>
      <c r="Q209" s="8">
        <v>4</v>
      </c>
      <c r="R209" s="30">
        <v>6</v>
      </c>
      <c r="S209" s="18">
        <f t="shared" ref="S209" si="229">(P206*100)*R209</f>
        <v>8400</v>
      </c>
      <c r="T209" s="18">
        <f t="shared" si="205"/>
        <v>252000</v>
      </c>
      <c r="U209" s="25">
        <f t="shared" si="223"/>
        <v>3024000</v>
      </c>
    </row>
    <row r="210" spans="1:21" x14ac:dyDescent="0.25">
      <c r="A210" s="25">
        <v>69000</v>
      </c>
      <c r="B210" s="28">
        <f t="shared" si="224"/>
        <v>-75900</v>
      </c>
      <c r="C210" s="28">
        <f t="shared" si="225"/>
        <v>-37950</v>
      </c>
      <c r="D210" s="28">
        <f t="shared" si="226"/>
        <v>-3162.5</v>
      </c>
      <c r="P210" s="37"/>
      <c r="Q210" s="8">
        <v>5</v>
      </c>
      <c r="R210" s="30">
        <v>8</v>
      </c>
      <c r="S210" s="18">
        <f t="shared" ref="S210" si="230">(P206*100)*R210</f>
        <v>11200</v>
      </c>
      <c r="T210" s="18">
        <f t="shared" si="205"/>
        <v>336000</v>
      </c>
      <c r="U210" s="25">
        <f t="shared" si="223"/>
        <v>4032000</v>
      </c>
    </row>
    <row r="211" spans="1:21" x14ac:dyDescent="0.25">
      <c r="A211" s="25">
        <v>70000</v>
      </c>
      <c r="B211" s="28">
        <f t="shared" si="224"/>
        <v>-77000</v>
      </c>
      <c r="C211" s="28">
        <f t="shared" si="225"/>
        <v>-38500</v>
      </c>
      <c r="D211" s="28">
        <f t="shared" si="226"/>
        <v>-3208.3333333333335</v>
      </c>
      <c r="P211" s="32">
        <v>15</v>
      </c>
      <c r="Q211" s="9">
        <v>1</v>
      </c>
      <c r="R211" s="29">
        <v>1</v>
      </c>
      <c r="S211" s="17">
        <f t="shared" ref="S211" si="231">(P211*100)*R211</f>
        <v>1500</v>
      </c>
      <c r="T211" s="17">
        <f t="shared" si="205"/>
        <v>45000</v>
      </c>
      <c r="U211" s="91">
        <f t="shared" si="223"/>
        <v>540000</v>
      </c>
    </row>
    <row r="212" spans="1:21" x14ac:dyDescent="0.25">
      <c r="A212" s="25">
        <v>71000</v>
      </c>
      <c r="B212" s="28">
        <f t="shared" si="224"/>
        <v>-78100</v>
      </c>
      <c r="C212" s="28">
        <f t="shared" si="225"/>
        <v>-39050</v>
      </c>
      <c r="D212" s="28">
        <f t="shared" si="226"/>
        <v>-3254.1666666666665</v>
      </c>
      <c r="P212" s="33"/>
      <c r="Q212" s="9">
        <v>2</v>
      </c>
      <c r="R212" s="29">
        <v>2</v>
      </c>
      <c r="S212" s="17">
        <f t="shared" ref="S212" si="232">(P211*100)*R212</f>
        <v>3000</v>
      </c>
      <c r="T212" s="17">
        <f t="shared" ref="T212" si="233">S212*30</f>
        <v>90000</v>
      </c>
      <c r="U212" s="91">
        <f t="shared" si="223"/>
        <v>1080000</v>
      </c>
    </row>
    <row r="213" spans="1:21" x14ac:dyDescent="0.25">
      <c r="A213" s="25">
        <v>72000</v>
      </c>
      <c r="B213" s="28">
        <f t="shared" si="224"/>
        <v>-79200</v>
      </c>
      <c r="C213" s="28">
        <f t="shared" si="225"/>
        <v>-39600</v>
      </c>
      <c r="D213" s="28">
        <f t="shared" si="226"/>
        <v>-3300</v>
      </c>
      <c r="P213" s="33"/>
      <c r="Q213" s="9">
        <v>3</v>
      </c>
      <c r="R213" s="29">
        <v>4</v>
      </c>
      <c r="S213" s="17">
        <f t="shared" ref="S213" si="234">(P211*100)*R213</f>
        <v>6000</v>
      </c>
      <c r="T213" s="17">
        <f t="shared" si="205"/>
        <v>180000</v>
      </c>
      <c r="U213" s="91">
        <f t="shared" si="223"/>
        <v>2160000</v>
      </c>
    </row>
    <row r="214" spans="1:21" x14ac:dyDescent="0.25">
      <c r="A214" s="25">
        <v>73000</v>
      </c>
      <c r="B214" s="28">
        <f t="shared" si="224"/>
        <v>-80300</v>
      </c>
      <c r="C214" s="28">
        <f t="shared" si="225"/>
        <v>-40150</v>
      </c>
      <c r="D214" s="28">
        <f t="shared" si="226"/>
        <v>-3345.8333333333335</v>
      </c>
      <c r="P214" s="33"/>
      <c r="Q214" s="9">
        <v>4</v>
      </c>
      <c r="R214" s="29">
        <v>6</v>
      </c>
      <c r="S214" s="17">
        <f t="shared" ref="S214" si="235">(P211*100)*R214</f>
        <v>9000</v>
      </c>
      <c r="T214" s="17">
        <f t="shared" si="205"/>
        <v>270000</v>
      </c>
      <c r="U214" s="91">
        <f t="shared" si="223"/>
        <v>3240000</v>
      </c>
    </row>
    <row r="215" spans="1:21" x14ac:dyDescent="0.25">
      <c r="A215" s="25">
        <v>74000</v>
      </c>
      <c r="B215" s="28">
        <f t="shared" si="224"/>
        <v>-81400</v>
      </c>
      <c r="C215" s="28">
        <f t="shared" si="225"/>
        <v>-40700</v>
      </c>
      <c r="D215" s="28">
        <f t="shared" si="226"/>
        <v>-3391.6666666666665</v>
      </c>
      <c r="P215" s="34"/>
      <c r="Q215" s="9">
        <v>5</v>
      </c>
      <c r="R215" s="29">
        <v>8</v>
      </c>
      <c r="S215" s="17">
        <f t="shared" ref="S215" si="236">(P211*100)*R215</f>
        <v>12000</v>
      </c>
      <c r="T215" s="17">
        <f t="shared" si="205"/>
        <v>360000</v>
      </c>
      <c r="U215" s="91">
        <f t="shared" si="223"/>
        <v>4320000</v>
      </c>
    </row>
    <row r="216" spans="1:21" x14ac:dyDescent="0.25">
      <c r="A216" s="25">
        <v>75000</v>
      </c>
      <c r="B216" s="28">
        <f t="shared" si="224"/>
        <v>-82500</v>
      </c>
      <c r="C216" s="28">
        <f t="shared" si="225"/>
        <v>-41250</v>
      </c>
      <c r="D216" s="28">
        <f t="shared" si="226"/>
        <v>-3437.5</v>
      </c>
      <c r="P216" s="35">
        <v>16</v>
      </c>
      <c r="Q216" s="8">
        <v>1</v>
      </c>
      <c r="R216" s="30">
        <v>1</v>
      </c>
      <c r="S216" s="20">
        <f t="shared" ref="S216" si="237">(P216*100)*R216</f>
        <v>1600</v>
      </c>
      <c r="T216" s="18">
        <f t="shared" si="205"/>
        <v>48000</v>
      </c>
      <c r="U216" s="25">
        <f t="shared" si="223"/>
        <v>576000</v>
      </c>
    </row>
    <row r="217" spans="1:21" x14ac:dyDescent="0.25">
      <c r="A217" s="25">
        <v>76000</v>
      </c>
      <c r="B217" s="28">
        <f t="shared" si="224"/>
        <v>-83600</v>
      </c>
      <c r="C217" s="28">
        <f t="shared" si="225"/>
        <v>-41800</v>
      </c>
      <c r="D217" s="28">
        <f t="shared" si="226"/>
        <v>-3483.3333333333335</v>
      </c>
      <c r="P217" s="36"/>
      <c r="Q217" s="8">
        <v>2</v>
      </c>
      <c r="R217" s="30">
        <v>2</v>
      </c>
      <c r="S217" s="20">
        <f t="shared" ref="S217" si="238">(P216*100)*R217</f>
        <v>3200</v>
      </c>
      <c r="T217" s="18">
        <f t="shared" si="205"/>
        <v>96000</v>
      </c>
      <c r="U217" s="25">
        <f t="shared" si="223"/>
        <v>1152000</v>
      </c>
    </row>
    <row r="218" spans="1:21" x14ac:dyDescent="0.25">
      <c r="A218" s="25">
        <v>77000</v>
      </c>
      <c r="B218" s="28">
        <f t="shared" si="224"/>
        <v>-84700</v>
      </c>
      <c r="C218" s="28">
        <f t="shared" si="225"/>
        <v>-42350</v>
      </c>
      <c r="D218" s="28">
        <f t="shared" si="226"/>
        <v>-3529.1666666666665</v>
      </c>
      <c r="P218" s="36"/>
      <c r="Q218" s="8">
        <v>3</v>
      </c>
      <c r="R218" s="30">
        <v>4</v>
      </c>
      <c r="S218" s="20">
        <f t="shared" ref="S218" si="239">(P216*100)*R218</f>
        <v>6400</v>
      </c>
      <c r="T218" s="18">
        <f t="shared" si="205"/>
        <v>192000</v>
      </c>
      <c r="U218" s="25">
        <f t="shared" si="223"/>
        <v>2304000</v>
      </c>
    </row>
    <row r="219" spans="1:21" x14ac:dyDescent="0.25">
      <c r="A219" s="25">
        <v>78000</v>
      </c>
      <c r="B219" s="28">
        <f t="shared" si="224"/>
        <v>-85800</v>
      </c>
      <c r="C219" s="28">
        <f t="shared" si="225"/>
        <v>-42900</v>
      </c>
      <c r="D219" s="28">
        <f t="shared" si="226"/>
        <v>-3575</v>
      </c>
      <c r="P219" s="36"/>
      <c r="Q219" s="8">
        <v>4</v>
      </c>
      <c r="R219" s="30">
        <v>6</v>
      </c>
      <c r="S219" s="20">
        <f t="shared" ref="S219" si="240">(P216*100)*R219</f>
        <v>9600</v>
      </c>
      <c r="T219" s="18">
        <f t="shared" si="205"/>
        <v>288000</v>
      </c>
      <c r="U219" s="25">
        <f t="shared" si="223"/>
        <v>3456000</v>
      </c>
    </row>
    <row r="220" spans="1:21" x14ac:dyDescent="0.25">
      <c r="A220" s="25">
        <v>79000</v>
      </c>
      <c r="B220" s="28">
        <f t="shared" si="224"/>
        <v>-86900</v>
      </c>
      <c r="C220" s="28">
        <f t="shared" si="225"/>
        <v>-43450</v>
      </c>
      <c r="D220" s="28">
        <f t="shared" si="226"/>
        <v>-3620.8333333333335</v>
      </c>
      <c r="P220" s="37"/>
      <c r="Q220" s="8">
        <v>5</v>
      </c>
      <c r="R220" s="30">
        <v>8</v>
      </c>
      <c r="S220" s="20">
        <f t="shared" ref="S220" si="241">(P216*100)*R220</f>
        <v>12800</v>
      </c>
      <c r="T220" s="18">
        <f t="shared" si="205"/>
        <v>384000</v>
      </c>
      <c r="U220" s="25">
        <f t="shared" si="223"/>
        <v>4608000</v>
      </c>
    </row>
    <row r="221" spans="1:21" x14ac:dyDescent="0.25">
      <c r="A221" s="25">
        <v>80000</v>
      </c>
      <c r="B221" s="28">
        <f t="shared" si="224"/>
        <v>-88000</v>
      </c>
      <c r="C221" s="28">
        <f t="shared" si="225"/>
        <v>-44000</v>
      </c>
      <c r="D221" s="28">
        <f t="shared" si="226"/>
        <v>-3666.6666666666665</v>
      </c>
      <c r="P221" s="32">
        <v>17</v>
      </c>
      <c r="Q221" s="9">
        <v>1</v>
      </c>
      <c r="R221" s="29">
        <v>1</v>
      </c>
      <c r="S221" s="19">
        <f t="shared" ref="S221" si="242">(P221*100)*R221</f>
        <v>1700</v>
      </c>
      <c r="T221" s="17">
        <f t="shared" si="205"/>
        <v>51000</v>
      </c>
      <c r="U221" s="91">
        <f t="shared" si="223"/>
        <v>612000</v>
      </c>
    </row>
    <row r="222" spans="1:21" x14ac:dyDescent="0.25">
      <c r="A222" s="25">
        <v>81000</v>
      </c>
      <c r="B222" s="28">
        <f t="shared" si="224"/>
        <v>-89100</v>
      </c>
      <c r="C222" s="28">
        <f t="shared" si="225"/>
        <v>-44550</v>
      </c>
      <c r="D222" s="28">
        <f t="shared" si="226"/>
        <v>-3712.5</v>
      </c>
      <c r="P222" s="33"/>
      <c r="Q222" s="9">
        <v>2</v>
      </c>
      <c r="R222" s="29">
        <v>2</v>
      </c>
      <c r="S222" s="19">
        <f t="shared" ref="S222" si="243">(P221*100)*R222</f>
        <v>3400</v>
      </c>
      <c r="T222" s="17">
        <f t="shared" si="205"/>
        <v>102000</v>
      </c>
      <c r="U222" s="91">
        <f t="shared" si="223"/>
        <v>1224000</v>
      </c>
    </row>
    <row r="223" spans="1:21" x14ac:dyDescent="0.25">
      <c r="A223" s="25">
        <v>82000</v>
      </c>
      <c r="B223" s="28">
        <f t="shared" si="224"/>
        <v>-90200.000000000015</v>
      </c>
      <c r="C223" s="28">
        <f t="shared" si="225"/>
        <v>-45100.000000000007</v>
      </c>
      <c r="D223" s="28">
        <f t="shared" si="226"/>
        <v>-3758.3333333333339</v>
      </c>
      <c r="P223" s="33"/>
      <c r="Q223" s="9">
        <v>3</v>
      </c>
      <c r="R223" s="29">
        <v>4</v>
      </c>
      <c r="S223" s="19">
        <f t="shared" ref="S223" si="244">(P221*100)*R223</f>
        <v>6800</v>
      </c>
      <c r="T223" s="17">
        <f t="shared" ref="T223" si="245">S223*30</f>
        <v>204000</v>
      </c>
      <c r="U223" s="91">
        <f t="shared" si="223"/>
        <v>2448000</v>
      </c>
    </row>
    <row r="224" spans="1:21" x14ac:dyDescent="0.25">
      <c r="A224" s="25">
        <v>83000</v>
      </c>
      <c r="B224" s="28">
        <f t="shared" si="224"/>
        <v>-91300.000000000015</v>
      </c>
      <c r="C224" s="28">
        <f t="shared" si="225"/>
        <v>-45650.000000000007</v>
      </c>
      <c r="D224" s="28">
        <f t="shared" si="226"/>
        <v>-3804.1666666666674</v>
      </c>
      <c r="P224" s="33"/>
      <c r="Q224" s="9">
        <v>4</v>
      </c>
      <c r="R224" s="29">
        <v>6</v>
      </c>
      <c r="S224" s="19">
        <f t="shared" ref="S224" si="246">(P221*100)*R224</f>
        <v>10200</v>
      </c>
      <c r="T224" s="17">
        <f t="shared" si="205"/>
        <v>306000</v>
      </c>
      <c r="U224" s="91">
        <f t="shared" si="223"/>
        <v>3672000</v>
      </c>
    </row>
    <row r="225" spans="1:21" x14ac:dyDescent="0.25">
      <c r="A225" s="25">
        <v>84000</v>
      </c>
      <c r="B225" s="28">
        <f t="shared" si="224"/>
        <v>-92400.000000000015</v>
      </c>
      <c r="C225" s="28">
        <f t="shared" si="225"/>
        <v>-46200.000000000007</v>
      </c>
      <c r="D225" s="28">
        <f t="shared" si="226"/>
        <v>-3850.0000000000005</v>
      </c>
      <c r="P225" s="34"/>
      <c r="Q225" s="9">
        <v>5</v>
      </c>
      <c r="R225" s="29">
        <v>8</v>
      </c>
      <c r="S225" s="19">
        <f t="shared" ref="S225" si="247">(P221*100)*R225</f>
        <v>13600</v>
      </c>
      <c r="T225" s="17">
        <f t="shared" si="205"/>
        <v>408000</v>
      </c>
      <c r="U225" s="91">
        <f t="shared" si="223"/>
        <v>4896000</v>
      </c>
    </row>
    <row r="226" spans="1:21" x14ac:dyDescent="0.25">
      <c r="A226" s="25">
        <v>85000</v>
      </c>
      <c r="B226" s="28">
        <f t="shared" si="224"/>
        <v>-93500.000000000015</v>
      </c>
      <c r="C226" s="28">
        <f t="shared" si="225"/>
        <v>-46750.000000000007</v>
      </c>
      <c r="D226" s="28">
        <f t="shared" si="226"/>
        <v>-3895.8333333333339</v>
      </c>
      <c r="P226" s="35">
        <v>18</v>
      </c>
      <c r="Q226" s="8">
        <v>1</v>
      </c>
      <c r="R226" s="30">
        <v>1</v>
      </c>
      <c r="S226" s="20">
        <f t="shared" ref="S226" si="248">(P226*100)*R226</f>
        <v>1800</v>
      </c>
      <c r="T226" s="18">
        <f t="shared" si="205"/>
        <v>54000</v>
      </c>
      <c r="U226" s="25">
        <f t="shared" si="223"/>
        <v>648000</v>
      </c>
    </row>
    <row r="227" spans="1:21" x14ac:dyDescent="0.25">
      <c r="A227" s="25">
        <v>86000</v>
      </c>
      <c r="B227" s="28">
        <f t="shared" si="224"/>
        <v>-94600.000000000015</v>
      </c>
      <c r="C227" s="28">
        <f t="shared" si="225"/>
        <v>-47300.000000000007</v>
      </c>
      <c r="D227" s="28">
        <f t="shared" si="226"/>
        <v>-3941.6666666666674</v>
      </c>
      <c r="P227" s="36"/>
      <c r="Q227" s="8">
        <v>2</v>
      </c>
      <c r="R227" s="30">
        <v>2</v>
      </c>
      <c r="S227" s="20">
        <f t="shared" ref="S227" si="249">(P226*100)*R227</f>
        <v>3600</v>
      </c>
      <c r="T227" s="18">
        <f t="shared" si="205"/>
        <v>108000</v>
      </c>
      <c r="U227" s="25">
        <f t="shared" si="223"/>
        <v>1296000</v>
      </c>
    </row>
    <row r="228" spans="1:21" x14ac:dyDescent="0.25">
      <c r="A228" s="25">
        <v>87000</v>
      </c>
      <c r="B228" s="28">
        <f t="shared" si="224"/>
        <v>-95700.000000000015</v>
      </c>
      <c r="C228" s="28">
        <f t="shared" si="225"/>
        <v>-47850.000000000007</v>
      </c>
      <c r="D228" s="28">
        <f t="shared" si="226"/>
        <v>-3987.5000000000005</v>
      </c>
      <c r="P228" s="36"/>
      <c r="Q228" s="8">
        <v>3</v>
      </c>
      <c r="R228" s="30">
        <v>4</v>
      </c>
      <c r="S228" s="20">
        <f t="shared" ref="S228" si="250">(P226*100)*R228</f>
        <v>7200</v>
      </c>
      <c r="T228" s="18">
        <f t="shared" si="205"/>
        <v>216000</v>
      </c>
      <c r="U228" s="25">
        <f t="shared" si="223"/>
        <v>2592000</v>
      </c>
    </row>
    <row r="229" spans="1:21" x14ac:dyDescent="0.25">
      <c r="A229" s="25">
        <v>88000</v>
      </c>
      <c r="B229" s="28">
        <f t="shared" si="224"/>
        <v>-96800.000000000015</v>
      </c>
      <c r="C229" s="28">
        <f t="shared" si="225"/>
        <v>-48400.000000000007</v>
      </c>
      <c r="D229" s="28">
        <f t="shared" si="226"/>
        <v>-4033.3333333333339</v>
      </c>
      <c r="P229" s="36"/>
      <c r="Q229" s="8">
        <v>4</v>
      </c>
      <c r="R229" s="30">
        <v>6</v>
      </c>
      <c r="S229" s="20">
        <f t="shared" ref="S229" si="251">(P226*100)*R229</f>
        <v>10800</v>
      </c>
      <c r="T229" s="18">
        <f t="shared" si="205"/>
        <v>324000</v>
      </c>
      <c r="U229" s="25">
        <f t="shared" si="223"/>
        <v>3888000</v>
      </c>
    </row>
    <row r="230" spans="1:21" x14ac:dyDescent="0.25">
      <c r="A230" s="25">
        <v>89000</v>
      </c>
      <c r="B230" s="28">
        <f t="shared" si="224"/>
        <v>-97900.000000000015</v>
      </c>
      <c r="C230" s="28">
        <f t="shared" si="225"/>
        <v>-48950.000000000007</v>
      </c>
      <c r="D230" s="28">
        <f t="shared" si="226"/>
        <v>-4079.1666666666674</v>
      </c>
      <c r="P230" s="37"/>
      <c r="Q230" s="8">
        <v>5</v>
      </c>
      <c r="R230" s="30">
        <v>8</v>
      </c>
      <c r="S230" s="20">
        <f t="shared" ref="S230" si="252">(P226*100)*R230</f>
        <v>14400</v>
      </c>
      <c r="T230" s="18">
        <f t="shared" si="205"/>
        <v>432000</v>
      </c>
      <c r="U230" s="25">
        <f t="shared" si="223"/>
        <v>5184000</v>
      </c>
    </row>
    <row r="231" spans="1:21" x14ac:dyDescent="0.25">
      <c r="A231" s="25">
        <v>90000</v>
      </c>
      <c r="B231" s="28">
        <f t="shared" si="224"/>
        <v>-99000.000000000015</v>
      </c>
      <c r="C231" s="28">
        <f t="shared" si="225"/>
        <v>-49500.000000000007</v>
      </c>
      <c r="D231" s="28">
        <f t="shared" si="226"/>
        <v>-4125.0000000000009</v>
      </c>
      <c r="P231" s="32">
        <v>19</v>
      </c>
      <c r="Q231" s="9">
        <v>1</v>
      </c>
      <c r="R231" s="29">
        <v>1</v>
      </c>
      <c r="S231" s="17">
        <f t="shared" ref="S231" si="253">(P231*100)*R231</f>
        <v>1900</v>
      </c>
      <c r="T231" s="17">
        <f t="shared" si="205"/>
        <v>57000</v>
      </c>
      <c r="U231" s="91">
        <f t="shared" si="223"/>
        <v>684000</v>
      </c>
    </row>
    <row r="232" spans="1:21" x14ac:dyDescent="0.25">
      <c r="A232" s="25">
        <v>91000</v>
      </c>
      <c r="B232" s="28">
        <f t="shared" si="224"/>
        <v>-100100.00000000001</v>
      </c>
      <c r="C232" s="28">
        <f t="shared" si="225"/>
        <v>-50050.000000000007</v>
      </c>
      <c r="D232" s="28">
        <f t="shared" si="226"/>
        <v>-4170.8333333333339</v>
      </c>
      <c r="P232" s="33"/>
      <c r="Q232" s="9">
        <v>2</v>
      </c>
      <c r="R232" s="29">
        <v>2</v>
      </c>
      <c r="S232" s="17">
        <f t="shared" ref="S232" si="254">(P231*100)*R232</f>
        <v>3800</v>
      </c>
      <c r="T232" s="17">
        <f t="shared" si="205"/>
        <v>114000</v>
      </c>
      <c r="U232" s="91">
        <f t="shared" si="223"/>
        <v>1368000</v>
      </c>
    </row>
    <row r="233" spans="1:21" x14ac:dyDescent="0.25">
      <c r="A233" s="25">
        <v>92000</v>
      </c>
      <c r="B233" s="28">
        <f t="shared" si="224"/>
        <v>-101200.00000000001</v>
      </c>
      <c r="C233" s="28">
        <f t="shared" si="225"/>
        <v>-50600.000000000007</v>
      </c>
      <c r="D233" s="28">
        <f t="shared" si="226"/>
        <v>-4216.666666666667</v>
      </c>
      <c r="P233" s="33"/>
      <c r="Q233" s="9">
        <v>3</v>
      </c>
      <c r="R233" s="29">
        <v>4</v>
      </c>
      <c r="S233" s="17">
        <f t="shared" ref="S233" si="255">(P231*100)*R233</f>
        <v>7600</v>
      </c>
      <c r="T233" s="17">
        <f t="shared" si="205"/>
        <v>228000</v>
      </c>
      <c r="U233" s="91">
        <f t="shared" si="223"/>
        <v>2736000</v>
      </c>
    </row>
    <row r="234" spans="1:21" x14ac:dyDescent="0.25">
      <c r="A234" s="25">
        <v>93000</v>
      </c>
      <c r="B234" s="28">
        <f t="shared" si="224"/>
        <v>-102300.00000000001</v>
      </c>
      <c r="C234" s="28">
        <f t="shared" si="225"/>
        <v>-51150.000000000007</v>
      </c>
      <c r="D234" s="28">
        <f t="shared" si="226"/>
        <v>-4262.5000000000009</v>
      </c>
      <c r="P234" s="33"/>
      <c r="Q234" s="9">
        <v>4</v>
      </c>
      <c r="R234" s="29">
        <v>6</v>
      </c>
      <c r="S234" s="17">
        <f t="shared" ref="S234" si="256">(P231*100)*R234</f>
        <v>11400</v>
      </c>
      <c r="T234" s="17">
        <f t="shared" ref="T234" si="257">S234*30</f>
        <v>342000</v>
      </c>
      <c r="U234" s="91">
        <f t="shared" si="223"/>
        <v>4104000</v>
      </c>
    </row>
    <row r="235" spans="1:21" x14ac:dyDescent="0.25">
      <c r="A235" s="25">
        <v>94000</v>
      </c>
      <c r="B235" s="28">
        <f t="shared" si="224"/>
        <v>-103400.00000000001</v>
      </c>
      <c r="C235" s="28">
        <f t="shared" si="225"/>
        <v>-51700.000000000007</v>
      </c>
      <c r="D235" s="28">
        <f t="shared" si="226"/>
        <v>-4308.3333333333339</v>
      </c>
      <c r="P235" s="34"/>
      <c r="Q235" s="9">
        <v>5</v>
      </c>
      <c r="R235" s="29">
        <v>8</v>
      </c>
      <c r="S235" s="17">
        <f t="shared" ref="S235" si="258">(P231*100)*R235</f>
        <v>15200</v>
      </c>
      <c r="T235" s="17">
        <f t="shared" si="205"/>
        <v>456000</v>
      </c>
      <c r="U235" s="91">
        <f t="shared" si="223"/>
        <v>5472000</v>
      </c>
    </row>
    <row r="236" spans="1:21" x14ac:dyDescent="0.25">
      <c r="A236" s="25">
        <v>95000</v>
      </c>
      <c r="B236" s="28">
        <f t="shared" si="224"/>
        <v>-104500.00000000001</v>
      </c>
      <c r="C236" s="28">
        <f t="shared" si="225"/>
        <v>-52250.000000000007</v>
      </c>
      <c r="D236" s="28">
        <f t="shared" si="226"/>
        <v>-4354.166666666667</v>
      </c>
      <c r="P236" s="35">
        <v>20</v>
      </c>
      <c r="Q236" s="8">
        <v>1</v>
      </c>
      <c r="R236" s="30">
        <v>1</v>
      </c>
      <c r="S236" s="18">
        <f t="shared" ref="S236" si="259">(P236*100)*R236</f>
        <v>2000</v>
      </c>
      <c r="T236" s="18">
        <f t="shared" si="205"/>
        <v>60000</v>
      </c>
      <c r="U236" s="25">
        <f t="shared" si="223"/>
        <v>720000</v>
      </c>
    </row>
    <row r="237" spans="1:21" x14ac:dyDescent="0.25">
      <c r="A237" s="25">
        <v>96000</v>
      </c>
      <c r="B237" s="28">
        <f t="shared" si="224"/>
        <v>-105600.00000000001</v>
      </c>
      <c r="C237" s="28">
        <f t="shared" si="225"/>
        <v>-52800.000000000007</v>
      </c>
      <c r="D237" s="28">
        <f t="shared" si="226"/>
        <v>-4400.0000000000009</v>
      </c>
      <c r="P237" s="36"/>
      <c r="Q237" s="8">
        <v>2</v>
      </c>
      <c r="R237" s="30">
        <v>2</v>
      </c>
      <c r="S237" s="18">
        <f t="shared" ref="S237" si="260">(P236*100)*R237</f>
        <v>4000</v>
      </c>
      <c r="T237" s="18">
        <f t="shared" si="205"/>
        <v>120000</v>
      </c>
      <c r="U237" s="25">
        <f t="shared" si="223"/>
        <v>1440000</v>
      </c>
    </row>
    <row r="238" spans="1:21" x14ac:dyDescent="0.25">
      <c r="A238" s="25">
        <v>97000</v>
      </c>
      <c r="B238" s="28">
        <f t="shared" si="224"/>
        <v>-106700.00000000001</v>
      </c>
      <c r="C238" s="28">
        <f t="shared" si="225"/>
        <v>-53350.000000000007</v>
      </c>
      <c r="D238" s="28">
        <f t="shared" si="226"/>
        <v>-4445.8333333333339</v>
      </c>
      <c r="P238" s="36"/>
      <c r="Q238" s="8">
        <v>3</v>
      </c>
      <c r="R238" s="30">
        <v>4</v>
      </c>
      <c r="S238" s="18">
        <f t="shared" ref="S238" si="261">(P236*100)*R238</f>
        <v>8000</v>
      </c>
      <c r="T238" s="18">
        <f t="shared" si="205"/>
        <v>240000</v>
      </c>
      <c r="U238" s="25">
        <f t="shared" si="223"/>
        <v>2880000</v>
      </c>
    </row>
    <row r="239" spans="1:21" x14ac:dyDescent="0.25">
      <c r="A239" s="25">
        <v>98000</v>
      </c>
      <c r="B239" s="28">
        <f t="shared" si="224"/>
        <v>-107800.00000000001</v>
      </c>
      <c r="C239" s="28">
        <f t="shared" si="225"/>
        <v>-53900.000000000007</v>
      </c>
      <c r="D239" s="28">
        <f t="shared" si="226"/>
        <v>-4491.666666666667</v>
      </c>
      <c r="P239" s="36"/>
      <c r="Q239" s="8">
        <v>4</v>
      </c>
      <c r="R239" s="30">
        <v>6</v>
      </c>
      <c r="S239" s="18">
        <f t="shared" ref="S239" si="262">(P236*100)*R239</f>
        <v>12000</v>
      </c>
      <c r="T239" s="18">
        <f t="shared" si="205"/>
        <v>360000</v>
      </c>
      <c r="U239" s="25">
        <f t="shared" si="223"/>
        <v>4320000</v>
      </c>
    </row>
    <row r="240" spans="1:21" x14ac:dyDescent="0.25">
      <c r="A240" s="25">
        <v>99000</v>
      </c>
      <c r="B240" s="28">
        <f t="shared" si="224"/>
        <v>-108900.00000000001</v>
      </c>
      <c r="C240" s="28">
        <f t="shared" si="225"/>
        <v>-54450.000000000007</v>
      </c>
      <c r="D240" s="28">
        <f t="shared" si="226"/>
        <v>-4537.5000000000009</v>
      </c>
      <c r="P240" s="37"/>
      <c r="Q240" s="8">
        <v>5</v>
      </c>
      <c r="R240" s="30">
        <v>8</v>
      </c>
      <c r="S240" s="18">
        <f t="shared" ref="S240" si="263">(P236*100)*R240</f>
        <v>16000</v>
      </c>
      <c r="T240" s="18">
        <f t="shared" si="205"/>
        <v>480000</v>
      </c>
      <c r="U240" s="25">
        <f t="shared" si="223"/>
        <v>5760000</v>
      </c>
    </row>
    <row r="241" spans="1:21" x14ac:dyDescent="0.25">
      <c r="A241" s="25">
        <v>100000</v>
      </c>
      <c r="B241" s="28">
        <f t="shared" si="224"/>
        <v>-110000.00000000001</v>
      </c>
      <c r="C241" s="28">
        <f t="shared" si="225"/>
        <v>-55000.000000000007</v>
      </c>
      <c r="D241" s="28">
        <f t="shared" si="226"/>
        <v>-4583.3333333333339</v>
      </c>
      <c r="P241" s="32">
        <v>21</v>
      </c>
      <c r="Q241" s="9">
        <v>1</v>
      </c>
      <c r="R241" s="29">
        <v>1</v>
      </c>
      <c r="S241" s="17">
        <f t="shared" ref="S241" si="264">(P241*100)*R241</f>
        <v>2100</v>
      </c>
      <c r="T241" s="17">
        <f t="shared" si="205"/>
        <v>63000</v>
      </c>
      <c r="U241" s="91">
        <f t="shared" si="223"/>
        <v>756000</v>
      </c>
    </row>
    <row r="242" spans="1:21" x14ac:dyDescent="0.25">
      <c r="A242" s="25">
        <v>101000</v>
      </c>
      <c r="B242" s="28">
        <f t="shared" si="224"/>
        <v>-111100.00000000001</v>
      </c>
      <c r="C242" s="28">
        <f t="shared" si="225"/>
        <v>-55550.000000000007</v>
      </c>
      <c r="D242" s="28">
        <f t="shared" si="226"/>
        <v>-4629.166666666667</v>
      </c>
      <c r="P242" s="33"/>
      <c r="Q242" s="9">
        <v>2</v>
      </c>
      <c r="R242" s="29">
        <v>2</v>
      </c>
      <c r="S242" s="17">
        <f t="shared" ref="S242" si="265">(P241*100)*R242</f>
        <v>4200</v>
      </c>
      <c r="T242" s="17">
        <f t="shared" si="205"/>
        <v>126000</v>
      </c>
      <c r="U242" s="91">
        <f t="shared" si="223"/>
        <v>1512000</v>
      </c>
    </row>
    <row r="243" spans="1:21" x14ac:dyDescent="0.25">
      <c r="A243" s="25">
        <v>102000</v>
      </c>
      <c r="B243" s="28">
        <f t="shared" si="224"/>
        <v>-112200.00000000001</v>
      </c>
      <c r="C243" s="28">
        <f t="shared" si="225"/>
        <v>-56100.000000000007</v>
      </c>
      <c r="D243" s="28">
        <f t="shared" si="226"/>
        <v>-4675.0000000000009</v>
      </c>
      <c r="P243" s="33"/>
      <c r="Q243" s="9">
        <v>3</v>
      </c>
      <c r="R243" s="29">
        <v>4</v>
      </c>
      <c r="S243" s="17">
        <f t="shared" ref="S243" si="266">(P241*100)*R243</f>
        <v>8400</v>
      </c>
      <c r="T243" s="17">
        <f t="shared" si="205"/>
        <v>252000</v>
      </c>
      <c r="U243" s="91">
        <f t="shared" si="223"/>
        <v>3024000</v>
      </c>
    </row>
    <row r="244" spans="1:21" x14ac:dyDescent="0.25">
      <c r="A244" s="25">
        <v>103000</v>
      </c>
      <c r="B244" s="28">
        <f t="shared" si="224"/>
        <v>-113300.00000000001</v>
      </c>
      <c r="C244" s="28">
        <f t="shared" si="225"/>
        <v>-56650.000000000007</v>
      </c>
      <c r="D244" s="28">
        <f t="shared" si="226"/>
        <v>-4720.8333333333339</v>
      </c>
      <c r="P244" s="33"/>
      <c r="Q244" s="9">
        <v>4</v>
      </c>
      <c r="R244" s="29">
        <v>6</v>
      </c>
      <c r="S244" s="17">
        <f t="shared" ref="S244" si="267">(P241*100)*R244</f>
        <v>12600</v>
      </c>
      <c r="T244" s="17">
        <f t="shared" si="205"/>
        <v>378000</v>
      </c>
      <c r="U244" s="91">
        <f t="shared" si="223"/>
        <v>4536000</v>
      </c>
    </row>
    <row r="245" spans="1:21" x14ac:dyDescent="0.25">
      <c r="A245" s="25">
        <v>104000</v>
      </c>
      <c r="B245" s="28">
        <f t="shared" si="224"/>
        <v>-114400.00000000001</v>
      </c>
      <c r="C245" s="28">
        <f t="shared" si="225"/>
        <v>-57200.000000000007</v>
      </c>
      <c r="D245" s="28">
        <f t="shared" si="226"/>
        <v>-4766.666666666667</v>
      </c>
      <c r="P245" s="34"/>
      <c r="Q245" s="9">
        <v>5</v>
      </c>
      <c r="R245" s="29">
        <v>8</v>
      </c>
      <c r="S245" s="17">
        <f t="shared" ref="S245" si="268">(P241*100)*R245</f>
        <v>16800</v>
      </c>
      <c r="T245" s="17">
        <f t="shared" ref="T245" si="269">S245*30</f>
        <v>504000</v>
      </c>
      <c r="U245" s="91">
        <f t="shared" si="223"/>
        <v>6048000</v>
      </c>
    </row>
    <row r="246" spans="1:21" x14ac:dyDescent="0.25">
      <c r="A246" s="25">
        <v>105000</v>
      </c>
      <c r="B246" s="28">
        <f t="shared" si="224"/>
        <v>-115500.00000000001</v>
      </c>
      <c r="C246" s="28">
        <f t="shared" si="225"/>
        <v>-57750.000000000007</v>
      </c>
      <c r="D246" s="28">
        <f t="shared" si="226"/>
        <v>-4812.5000000000009</v>
      </c>
      <c r="P246" s="35">
        <v>22</v>
      </c>
      <c r="Q246" s="8">
        <v>1</v>
      </c>
      <c r="R246" s="30">
        <v>1</v>
      </c>
      <c r="S246" s="20">
        <f t="shared" ref="S246" si="270">(P246*100)*R246</f>
        <v>2200</v>
      </c>
      <c r="T246" s="18">
        <f t="shared" si="205"/>
        <v>66000</v>
      </c>
      <c r="U246" s="25">
        <f t="shared" si="223"/>
        <v>792000</v>
      </c>
    </row>
    <row r="247" spans="1:21" x14ac:dyDescent="0.25">
      <c r="A247" s="25">
        <v>106000</v>
      </c>
      <c r="B247" s="28">
        <f t="shared" si="224"/>
        <v>-116600.00000000001</v>
      </c>
      <c r="C247" s="28">
        <f t="shared" si="225"/>
        <v>-58300.000000000007</v>
      </c>
      <c r="D247" s="28">
        <f t="shared" si="226"/>
        <v>-4858.3333333333339</v>
      </c>
      <c r="P247" s="36"/>
      <c r="Q247" s="8">
        <v>2</v>
      </c>
      <c r="R247" s="30">
        <v>2</v>
      </c>
      <c r="S247" s="20">
        <f t="shared" ref="S247" si="271">(P246*100)*R247</f>
        <v>4400</v>
      </c>
      <c r="T247" s="18">
        <f t="shared" si="205"/>
        <v>132000</v>
      </c>
      <c r="U247" s="25">
        <f t="shared" si="223"/>
        <v>1584000</v>
      </c>
    </row>
    <row r="248" spans="1:21" x14ac:dyDescent="0.25">
      <c r="A248" s="25">
        <v>107000</v>
      </c>
      <c r="B248" s="28">
        <f t="shared" si="224"/>
        <v>-117700.00000000001</v>
      </c>
      <c r="C248" s="28">
        <f t="shared" si="225"/>
        <v>-58850.000000000007</v>
      </c>
      <c r="D248" s="28">
        <f t="shared" si="226"/>
        <v>-4904.166666666667</v>
      </c>
      <c r="P248" s="36"/>
      <c r="Q248" s="8">
        <v>3</v>
      </c>
      <c r="R248" s="30">
        <v>4</v>
      </c>
      <c r="S248" s="20">
        <f t="shared" ref="S248" si="272">(P246*100)*R248</f>
        <v>8800</v>
      </c>
      <c r="T248" s="18">
        <f t="shared" si="205"/>
        <v>264000</v>
      </c>
      <c r="U248" s="25">
        <f t="shared" si="223"/>
        <v>3168000</v>
      </c>
    </row>
    <row r="249" spans="1:21" x14ac:dyDescent="0.25">
      <c r="A249" s="25">
        <v>108000</v>
      </c>
      <c r="B249" s="28">
        <f t="shared" si="224"/>
        <v>-118800.00000000001</v>
      </c>
      <c r="C249" s="28">
        <f t="shared" si="225"/>
        <v>-59400.000000000007</v>
      </c>
      <c r="D249" s="28">
        <f t="shared" si="226"/>
        <v>-4950.0000000000009</v>
      </c>
      <c r="P249" s="36"/>
      <c r="Q249" s="8">
        <v>4</v>
      </c>
      <c r="R249" s="30">
        <v>6</v>
      </c>
      <c r="S249" s="20">
        <f t="shared" ref="S249" si="273">(P246*100)*R249</f>
        <v>13200</v>
      </c>
      <c r="T249" s="18">
        <f t="shared" si="205"/>
        <v>396000</v>
      </c>
      <c r="U249" s="25">
        <f t="shared" si="223"/>
        <v>4752000</v>
      </c>
    </row>
    <row r="250" spans="1:21" x14ac:dyDescent="0.25">
      <c r="A250" s="25">
        <v>109000</v>
      </c>
      <c r="B250" s="28">
        <f t="shared" si="224"/>
        <v>-119900.00000000001</v>
      </c>
      <c r="C250" s="28">
        <f t="shared" si="225"/>
        <v>-59950.000000000007</v>
      </c>
      <c r="D250" s="28">
        <f t="shared" si="226"/>
        <v>-4995.8333333333339</v>
      </c>
      <c r="P250" s="37"/>
      <c r="Q250" s="8">
        <v>5</v>
      </c>
      <c r="R250" s="30">
        <v>8</v>
      </c>
      <c r="S250" s="20">
        <f t="shared" ref="S250" si="274">(P246*100)*R250</f>
        <v>17600</v>
      </c>
      <c r="T250" s="18">
        <f t="shared" si="205"/>
        <v>528000</v>
      </c>
      <c r="U250" s="25">
        <f t="shared" si="223"/>
        <v>6336000</v>
      </c>
    </row>
    <row r="251" spans="1:21" x14ac:dyDescent="0.25">
      <c r="A251" s="25">
        <v>110000</v>
      </c>
      <c r="B251" s="28">
        <f t="shared" si="224"/>
        <v>-121000.00000000001</v>
      </c>
      <c r="C251" s="28">
        <f t="shared" si="225"/>
        <v>-60500.000000000007</v>
      </c>
      <c r="D251" s="28">
        <f t="shared" si="226"/>
        <v>-5041.666666666667</v>
      </c>
      <c r="P251" s="38">
        <v>23</v>
      </c>
      <c r="Q251" s="9">
        <v>1</v>
      </c>
      <c r="R251" s="29">
        <v>1</v>
      </c>
      <c r="S251" s="19">
        <f t="shared" ref="S251" si="275">(P251*100)*R251</f>
        <v>2300</v>
      </c>
      <c r="T251" s="17">
        <f t="shared" si="205"/>
        <v>69000</v>
      </c>
      <c r="U251" s="91">
        <f t="shared" si="223"/>
        <v>828000</v>
      </c>
    </row>
    <row r="252" spans="1:21" x14ac:dyDescent="0.25">
      <c r="A252" s="25">
        <v>111000</v>
      </c>
      <c r="B252" s="28">
        <f t="shared" si="224"/>
        <v>-122100.00000000001</v>
      </c>
      <c r="C252" s="28">
        <f t="shared" si="225"/>
        <v>-61050.000000000007</v>
      </c>
      <c r="D252" s="28">
        <f t="shared" si="226"/>
        <v>-5087.5000000000009</v>
      </c>
      <c r="P252" s="39"/>
      <c r="Q252" s="9">
        <v>2</v>
      </c>
      <c r="R252" s="29">
        <v>2</v>
      </c>
      <c r="S252" s="19">
        <f t="shared" ref="S252" si="276">(P251*100)*R252</f>
        <v>4600</v>
      </c>
      <c r="T252" s="17">
        <f t="shared" si="205"/>
        <v>138000</v>
      </c>
      <c r="U252" s="91">
        <f t="shared" si="223"/>
        <v>1656000</v>
      </c>
    </row>
    <row r="253" spans="1:21" x14ac:dyDescent="0.25">
      <c r="A253" s="25">
        <v>112000</v>
      </c>
      <c r="B253" s="28">
        <f t="shared" si="224"/>
        <v>-123200.00000000001</v>
      </c>
      <c r="C253" s="28">
        <f t="shared" si="225"/>
        <v>-61600.000000000007</v>
      </c>
      <c r="D253" s="28">
        <f t="shared" si="226"/>
        <v>-5133.3333333333339</v>
      </c>
      <c r="P253" s="39"/>
      <c r="Q253" s="9">
        <v>3</v>
      </c>
      <c r="R253" s="29">
        <v>4</v>
      </c>
      <c r="S253" s="19">
        <f t="shared" ref="S253" si="277">(P251*100)*R253</f>
        <v>9200</v>
      </c>
      <c r="T253" s="17">
        <f t="shared" si="205"/>
        <v>276000</v>
      </c>
      <c r="U253" s="91">
        <f t="shared" si="223"/>
        <v>3312000</v>
      </c>
    </row>
    <row r="254" spans="1:21" x14ac:dyDescent="0.25">
      <c r="A254" s="25">
        <v>113000</v>
      </c>
      <c r="B254" s="28">
        <f t="shared" si="224"/>
        <v>-124300.00000000001</v>
      </c>
      <c r="C254" s="28">
        <f t="shared" si="225"/>
        <v>-62150.000000000007</v>
      </c>
      <c r="D254" s="28">
        <f t="shared" si="226"/>
        <v>-5179.166666666667</v>
      </c>
      <c r="P254" s="39"/>
      <c r="Q254" s="9">
        <v>4</v>
      </c>
      <c r="R254" s="29">
        <v>6</v>
      </c>
      <c r="S254" s="19">
        <f t="shared" ref="S254" si="278">(P251*100)*R254</f>
        <v>13800</v>
      </c>
      <c r="T254" s="17">
        <f t="shared" ref="T254:T255" si="279">S254*30</f>
        <v>414000</v>
      </c>
      <c r="U254" s="91">
        <f t="shared" si="223"/>
        <v>4968000</v>
      </c>
    </row>
    <row r="255" spans="1:21" x14ac:dyDescent="0.25">
      <c r="A255" s="25">
        <v>114000</v>
      </c>
      <c r="B255" s="28">
        <f t="shared" si="224"/>
        <v>-125400.00000000001</v>
      </c>
      <c r="C255" s="28">
        <f t="shared" si="225"/>
        <v>-62700.000000000007</v>
      </c>
      <c r="D255" s="28">
        <f t="shared" si="226"/>
        <v>-5225.0000000000009</v>
      </c>
      <c r="P255" s="40"/>
      <c r="Q255" s="9">
        <v>5</v>
      </c>
      <c r="R255" s="29">
        <v>8</v>
      </c>
      <c r="S255" s="19">
        <f t="shared" ref="S255" si="280">(P251*100)*R255</f>
        <v>18400</v>
      </c>
      <c r="T255" s="17">
        <f t="shared" si="279"/>
        <v>552000</v>
      </c>
      <c r="U255" s="91">
        <f t="shared" si="223"/>
        <v>6624000</v>
      </c>
    </row>
    <row r="256" spans="1:21" x14ac:dyDescent="0.25">
      <c r="A256" s="25">
        <v>115000</v>
      </c>
      <c r="B256" s="28">
        <f t="shared" si="224"/>
        <v>-126500.00000000001</v>
      </c>
      <c r="C256" s="28">
        <f t="shared" si="225"/>
        <v>-63250.000000000007</v>
      </c>
      <c r="D256" s="28">
        <f t="shared" si="226"/>
        <v>-5270.8333333333339</v>
      </c>
      <c r="P256" s="35">
        <v>24</v>
      </c>
      <c r="Q256" s="8">
        <v>1</v>
      </c>
      <c r="R256" s="30">
        <v>1</v>
      </c>
      <c r="S256" s="20">
        <f t="shared" ref="S256" si="281">(P256*100)*R256</f>
        <v>2400</v>
      </c>
      <c r="T256" s="18">
        <f t="shared" ref="T256:T260" si="282">S256*30</f>
        <v>72000</v>
      </c>
      <c r="U256" s="25">
        <f t="shared" si="223"/>
        <v>864000</v>
      </c>
    </row>
    <row r="257" spans="1:21" x14ac:dyDescent="0.25">
      <c r="A257" s="25">
        <v>116000</v>
      </c>
      <c r="B257" s="28">
        <f t="shared" si="224"/>
        <v>-127600.00000000001</v>
      </c>
      <c r="C257" s="28">
        <f t="shared" si="225"/>
        <v>-63800.000000000007</v>
      </c>
      <c r="D257" s="28">
        <f t="shared" si="226"/>
        <v>-5316.666666666667</v>
      </c>
      <c r="P257" s="36"/>
      <c r="Q257" s="8">
        <v>2</v>
      </c>
      <c r="R257" s="30">
        <v>2</v>
      </c>
      <c r="S257" s="20">
        <f t="shared" ref="S257" si="283">(P256*100)*R257</f>
        <v>4800</v>
      </c>
      <c r="T257" s="18">
        <f t="shared" si="282"/>
        <v>144000</v>
      </c>
      <c r="U257" s="25">
        <f t="shared" si="223"/>
        <v>1728000</v>
      </c>
    </row>
    <row r="258" spans="1:21" x14ac:dyDescent="0.25">
      <c r="A258" s="25">
        <v>117000</v>
      </c>
      <c r="B258" s="28">
        <f t="shared" si="224"/>
        <v>-128700.00000000001</v>
      </c>
      <c r="C258" s="28">
        <f t="shared" si="225"/>
        <v>-64350.000000000007</v>
      </c>
      <c r="D258" s="28">
        <f t="shared" si="226"/>
        <v>-5362.5000000000009</v>
      </c>
      <c r="P258" s="36"/>
      <c r="Q258" s="8">
        <v>3</v>
      </c>
      <c r="R258" s="30">
        <v>4</v>
      </c>
      <c r="S258" s="20">
        <f t="shared" ref="S258" si="284">(P256*100)*R258</f>
        <v>9600</v>
      </c>
      <c r="T258" s="18">
        <f t="shared" si="282"/>
        <v>288000</v>
      </c>
      <c r="U258" s="25">
        <f t="shared" si="223"/>
        <v>3456000</v>
      </c>
    </row>
    <row r="259" spans="1:21" x14ac:dyDescent="0.25">
      <c r="A259" s="25">
        <v>118000</v>
      </c>
      <c r="B259" s="28">
        <f t="shared" si="224"/>
        <v>-129800.00000000001</v>
      </c>
      <c r="C259" s="28">
        <f t="shared" si="225"/>
        <v>-64900.000000000007</v>
      </c>
      <c r="D259" s="28">
        <f t="shared" si="226"/>
        <v>-5408.3333333333339</v>
      </c>
      <c r="P259" s="36"/>
      <c r="Q259" s="8">
        <v>4</v>
      </c>
      <c r="R259" s="30">
        <v>6</v>
      </c>
      <c r="S259" s="20">
        <f t="shared" ref="S259" si="285">(P256*100)*R259</f>
        <v>14400</v>
      </c>
      <c r="T259" s="18">
        <f t="shared" si="282"/>
        <v>432000</v>
      </c>
      <c r="U259" s="25">
        <f t="shared" si="223"/>
        <v>5184000</v>
      </c>
    </row>
    <row r="260" spans="1:21" x14ac:dyDescent="0.25">
      <c r="A260" s="25">
        <v>119000</v>
      </c>
      <c r="B260" s="28">
        <f t="shared" si="224"/>
        <v>-130900.00000000001</v>
      </c>
      <c r="C260" s="28">
        <f t="shared" si="225"/>
        <v>-65450.000000000007</v>
      </c>
      <c r="D260" s="28">
        <f t="shared" si="226"/>
        <v>-5454.166666666667</v>
      </c>
      <c r="P260" s="37"/>
      <c r="Q260" s="8">
        <v>5</v>
      </c>
      <c r="R260" s="30">
        <v>8</v>
      </c>
      <c r="S260" s="20">
        <f t="shared" ref="S260" si="286">(P256*100)*R260</f>
        <v>19200</v>
      </c>
      <c r="T260" s="18">
        <f t="shared" si="282"/>
        <v>576000</v>
      </c>
      <c r="U260" s="25">
        <f t="shared" si="223"/>
        <v>6912000</v>
      </c>
    </row>
    <row r="261" spans="1:21" x14ac:dyDescent="0.25">
      <c r="A261" s="25">
        <v>120000</v>
      </c>
      <c r="B261" s="28">
        <f t="shared" si="224"/>
        <v>-132000</v>
      </c>
      <c r="C261" s="28">
        <f t="shared" si="225"/>
        <v>-66000</v>
      </c>
      <c r="D261" s="28">
        <f t="shared" si="226"/>
        <v>-5500</v>
      </c>
    </row>
    <row r="262" spans="1:21" x14ac:dyDescent="0.25">
      <c r="A262" s="25">
        <v>121000</v>
      </c>
      <c r="B262" s="28">
        <f t="shared" si="224"/>
        <v>-133100</v>
      </c>
      <c r="C262" s="28">
        <f t="shared" si="225"/>
        <v>-66550</v>
      </c>
      <c r="D262" s="28">
        <f t="shared" si="226"/>
        <v>-5545.833333333333</v>
      </c>
    </row>
    <row r="263" spans="1:21" x14ac:dyDescent="0.25">
      <c r="A263" s="25">
        <v>122000</v>
      </c>
      <c r="B263" s="28">
        <f t="shared" si="224"/>
        <v>-134200</v>
      </c>
      <c r="C263" s="28">
        <f t="shared" si="225"/>
        <v>-67100</v>
      </c>
      <c r="D263" s="28">
        <f t="shared" si="226"/>
        <v>-5591.666666666667</v>
      </c>
    </row>
    <row r="264" spans="1:21" x14ac:dyDescent="0.25">
      <c r="A264" s="25">
        <v>123000</v>
      </c>
      <c r="B264" s="28">
        <f t="shared" si="224"/>
        <v>-135300</v>
      </c>
      <c r="C264" s="28">
        <f t="shared" si="225"/>
        <v>-67650</v>
      </c>
      <c r="D264" s="28">
        <f t="shared" si="226"/>
        <v>-5637.5</v>
      </c>
    </row>
    <row r="265" spans="1:21" x14ac:dyDescent="0.25">
      <c r="A265" s="25">
        <v>124000</v>
      </c>
      <c r="B265" s="28">
        <f t="shared" si="224"/>
        <v>-136400</v>
      </c>
      <c r="C265" s="28">
        <f t="shared" si="225"/>
        <v>-68200</v>
      </c>
      <c r="D265" s="28">
        <f t="shared" si="226"/>
        <v>-5683.333333333333</v>
      </c>
    </row>
    <row r="266" spans="1:21" x14ac:dyDescent="0.25">
      <c r="A266" s="25">
        <v>125000</v>
      </c>
      <c r="B266" s="28">
        <f t="shared" si="224"/>
        <v>-137500</v>
      </c>
      <c r="C266" s="28">
        <f t="shared" si="225"/>
        <v>-68750</v>
      </c>
      <c r="D266" s="28">
        <f t="shared" si="226"/>
        <v>-5729.166666666667</v>
      </c>
    </row>
    <row r="267" spans="1:21" x14ac:dyDescent="0.25">
      <c r="A267" s="25">
        <v>126000</v>
      </c>
      <c r="B267" s="28">
        <f t="shared" si="224"/>
        <v>-138600</v>
      </c>
      <c r="C267" s="28">
        <f t="shared" si="225"/>
        <v>-69300</v>
      </c>
      <c r="D267" s="28">
        <f t="shared" si="226"/>
        <v>-5775</v>
      </c>
    </row>
    <row r="268" spans="1:21" x14ac:dyDescent="0.25">
      <c r="A268" s="25">
        <v>127000</v>
      </c>
      <c r="B268" s="28">
        <f t="shared" si="224"/>
        <v>-139700</v>
      </c>
      <c r="C268" s="28">
        <f t="shared" si="225"/>
        <v>-69850</v>
      </c>
      <c r="D268" s="28">
        <f t="shared" si="226"/>
        <v>-5820.833333333333</v>
      </c>
    </row>
    <row r="269" spans="1:21" x14ac:dyDescent="0.25">
      <c r="A269" s="25">
        <v>128000</v>
      </c>
      <c r="B269" s="28">
        <f t="shared" si="224"/>
        <v>-140800</v>
      </c>
      <c r="C269" s="28">
        <f t="shared" si="225"/>
        <v>-70400</v>
      </c>
      <c r="D269" s="28">
        <f t="shared" si="226"/>
        <v>-5866.666666666667</v>
      </c>
    </row>
    <row r="270" spans="1:21" x14ac:dyDescent="0.25">
      <c r="A270" s="25">
        <v>129000</v>
      </c>
      <c r="B270" s="28">
        <f t="shared" si="224"/>
        <v>-141900</v>
      </c>
      <c r="C270" s="28">
        <f t="shared" si="225"/>
        <v>-70950</v>
      </c>
      <c r="D270" s="28">
        <f t="shared" si="226"/>
        <v>-5912.5</v>
      </c>
    </row>
    <row r="271" spans="1:21" x14ac:dyDescent="0.25">
      <c r="A271" s="25">
        <v>130000</v>
      </c>
      <c r="B271" s="28">
        <f t="shared" ref="B271:B334" si="287">-(A271*$B$137)</f>
        <v>-143000</v>
      </c>
      <c r="C271" s="28">
        <f t="shared" ref="C271:C334" si="288">-((A271*$B$137)/$B$138)</f>
        <v>-71500</v>
      </c>
      <c r="D271" s="28">
        <f t="shared" ref="D271:D334" si="289">-(((A271*$B$137)/$B$138)/$B$139)</f>
        <v>-5958.333333333333</v>
      </c>
    </row>
    <row r="272" spans="1:21" x14ac:dyDescent="0.25">
      <c r="A272" s="25">
        <v>131000</v>
      </c>
      <c r="B272" s="28">
        <f t="shared" si="287"/>
        <v>-144100</v>
      </c>
      <c r="C272" s="28">
        <f t="shared" si="288"/>
        <v>-72050</v>
      </c>
      <c r="D272" s="28">
        <f t="shared" si="289"/>
        <v>-6004.166666666667</v>
      </c>
    </row>
    <row r="273" spans="1:4" x14ac:dyDescent="0.25">
      <c r="A273" s="25">
        <v>132000</v>
      </c>
      <c r="B273" s="28">
        <f t="shared" si="287"/>
        <v>-145200</v>
      </c>
      <c r="C273" s="28">
        <f t="shared" si="288"/>
        <v>-72600</v>
      </c>
      <c r="D273" s="28">
        <f t="shared" si="289"/>
        <v>-6050</v>
      </c>
    </row>
    <row r="274" spans="1:4" x14ac:dyDescent="0.25">
      <c r="A274" s="25">
        <v>133000</v>
      </c>
      <c r="B274" s="28">
        <f t="shared" si="287"/>
        <v>-146300</v>
      </c>
      <c r="C274" s="28">
        <f t="shared" si="288"/>
        <v>-73150</v>
      </c>
      <c r="D274" s="28">
        <f t="shared" si="289"/>
        <v>-6095.833333333333</v>
      </c>
    </row>
    <row r="275" spans="1:4" x14ac:dyDescent="0.25">
      <c r="A275" s="25">
        <v>134000</v>
      </c>
      <c r="B275" s="28">
        <f t="shared" si="287"/>
        <v>-147400</v>
      </c>
      <c r="C275" s="28">
        <f t="shared" si="288"/>
        <v>-73700</v>
      </c>
      <c r="D275" s="28">
        <f t="shared" si="289"/>
        <v>-6141.666666666667</v>
      </c>
    </row>
    <row r="276" spans="1:4" x14ac:dyDescent="0.25">
      <c r="A276" s="25">
        <v>135000</v>
      </c>
      <c r="B276" s="28">
        <f t="shared" si="287"/>
        <v>-148500</v>
      </c>
      <c r="C276" s="28">
        <f t="shared" si="288"/>
        <v>-74250</v>
      </c>
      <c r="D276" s="28">
        <f t="shared" si="289"/>
        <v>-6187.5</v>
      </c>
    </row>
    <row r="277" spans="1:4" x14ac:dyDescent="0.25">
      <c r="A277" s="25">
        <v>136000</v>
      </c>
      <c r="B277" s="28">
        <f t="shared" si="287"/>
        <v>-149600</v>
      </c>
      <c r="C277" s="28">
        <f t="shared" si="288"/>
        <v>-74800</v>
      </c>
      <c r="D277" s="28">
        <f t="shared" si="289"/>
        <v>-6233.333333333333</v>
      </c>
    </row>
    <row r="278" spans="1:4" x14ac:dyDescent="0.25">
      <c r="A278" s="25">
        <v>137000</v>
      </c>
      <c r="B278" s="28">
        <f t="shared" si="287"/>
        <v>-150700</v>
      </c>
      <c r="C278" s="28">
        <f t="shared" si="288"/>
        <v>-75350</v>
      </c>
      <c r="D278" s="28">
        <f t="shared" si="289"/>
        <v>-6279.166666666667</v>
      </c>
    </row>
    <row r="279" spans="1:4" x14ac:dyDescent="0.25">
      <c r="A279" s="25">
        <v>138000</v>
      </c>
      <c r="B279" s="28">
        <f t="shared" si="287"/>
        <v>-151800</v>
      </c>
      <c r="C279" s="28">
        <f t="shared" si="288"/>
        <v>-75900</v>
      </c>
      <c r="D279" s="28">
        <f t="shared" si="289"/>
        <v>-6325</v>
      </c>
    </row>
    <row r="280" spans="1:4" x14ac:dyDescent="0.25">
      <c r="A280" s="25">
        <v>139000</v>
      </c>
      <c r="B280" s="28">
        <f t="shared" si="287"/>
        <v>-152900</v>
      </c>
      <c r="C280" s="28">
        <f t="shared" si="288"/>
        <v>-76450</v>
      </c>
      <c r="D280" s="28">
        <f t="shared" si="289"/>
        <v>-6370.833333333333</v>
      </c>
    </row>
    <row r="281" spans="1:4" x14ac:dyDescent="0.25">
      <c r="A281" s="25">
        <v>140000</v>
      </c>
      <c r="B281" s="28">
        <f t="shared" si="287"/>
        <v>-154000</v>
      </c>
      <c r="C281" s="28">
        <f t="shared" si="288"/>
        <v>-77000</v>
      </c>
      <c r="D281" s="28">
        <f t="shared" si="289"/>
        <v>-6416.666666666667</v>
      </c>
    </row>
    <row r="282" spans="1:4" x14ac:dyDescent="0.25">
      <c r="A282" s="25">
        <v>141000</v>
      </c>
      <c r="B282" s="28">
        <f t="shared" si="287"/>
        <v>-155100</v>
      </c>
      <c r="C282" s="28">
        <f t="shared" si="288"/>
        <v>-77550</v>
      </c>
      <c r="D282" s="28">
        <f t="shared" si="289"/>
        <v>-6462.5</v>
      </c>
    </row>
    <row r="283" spans="1:4" x14ac:dyDescent="0.25">
      <c r="A283" s="25">
        <v>142000</v>
      </c>
      <c r="B283" s="28">
        <f t="shared" si="287"/>
        <v>-156200</v>
      </c>
      <c r="C283" s="28">
        <f t="shared" si="288"/>
        <v>-78100</v>
      </c>
      <c r="D283" s="28">
        <f t="shared" si="289"/>
        <v>-6508.333333333333</v>
      </c>
    </row>
    <row r="284" spans="1:4" x14ac:dyDescent="0.25">
      <c r="A284" s="25">
        <v>143000</v>
      </c>
      <c r="B284" s="28">
        <f t="shared" si="287"/>
        <v>-157300</v>
      </c>
      <c r="C284" s="28">
        <f t="shared" si="288"/>
        <v>-78650</v>
      </c>
      <c r="D284" s="28">
        <f t="shared" si="289"/>
        <v>-6554.166666666667</v>
      </c>
    </row>
    <row r="285" spans="1:4" x14ac:dyDescent="0.25">
      <c r="A285" s="25">
        <v>144000</v>
      </c>
      <c r="B285" s="28">
        <f t="shared" si="287"/>
        <v>-158400</v>
      </c>
      <c r="C285" s="28">
        <f t="shared" si="288"/>
        <v>-79200</v>
      </c>
      <c r="D285" s="28">
        <f t="shared" si="289"/>
        <v>-6600</v>
      </c>
    </row>
    <row r="286" spans="1:4" x14ac:dyDescent="0.25">
      <c r="A286" s="25">
        <v>145000</v>
      </c>
      <c r="B286" s="28">
        <f t="shared" si="287"/>
        <v>-159500</v>
      </c>
      <c r="C286" s="28">
        <f t="shared" si="288"/>
        <v>-79750</v>
      </c>
      <c r="D286" s="28">
        <f t="shared" si="289"/>
        <v>-6645.833333333333</v>
      </c>
    </row>
    <row r="287" spans="1:4" x14ac:dyDescent="0.25">
      <c r="A287" s="25">
        <v>146000</v>
      </c>
      <c r="B287" s="28">
        <f t="shared" si="287"/>
        <v>-160600</v>
      </c>
      <c r="C287" s="28">
        <f t="shared" si="288"/>
        <v>-80300</v>
      </c>
      <c r="D287" s="28">
        <f t="shared" si="289"/>
        <v>-6691.666666666667</v>
      </c>
    </row>
    <row r="288" spans="1:4" x14ac:dyDescent="0.25">
      <c r="A288" s="25">
        <v>147000</v>
      </c>
      <c r="B288" s="28">
        <f t="shared" si="287"/>
        <v>-161700</v>
      </c>
      <c r="C288" s="28">
        <f t="shared" si="288"/>
        <v>-80850</v>
      </c>
      <c r="D288" s="28">
        <f t="shared" si="289"/>
        <v>-6737.5</v>
      </c>
    </row>
    <row r="289" spans="1:4" x14ac:dyDescent="0.25">
      <c r="A289" s="25">
        <v>148000</v>
      </c>
      <c r="B289" s="28">
        <f t="shared" si="287"/>
        <v>-162800</v>
      </c>
      <c r="C289" s="28">
        <f t="shared" si="288"/>
        <v>-81400</v>
      </c>
      <c r="D289" s="28">
        <f t="shared" si="289"/>
        <v>-6783.333333333333</v>
      </c>
    </row>
    <row r="290" spans="1:4" x14ac:dyDescent="0.25">
      <c r="A290" s="25">
        <v>149000</v>
      </c>
      <c r="B290" s="28">
        <f t="shared" si="287"/>
        <v>-163900</v>
      </c>
      <c r="C290" s="28">
        <f t="shared" si="288"/>
        <v>-81950</v>
      </c>
      <c r="D290" s="28">
        <f t="shared" si="289"/>
        <v>-6829.166666666667</v>
      </c>
    </row>
    <row r="291" spans="1:4" x14ac:dyDescent="0.25">
      <c r="A291" s="25">
        <v>150000</v>
      </c>
      <c r="B291" s="28">
        <f t="shared" si="287"/>
        <v>-165000</v>
      </c>
      <c r="C291" s="28">
        <f t="shared" si="288"/>
        <v>-82500</v>
      </c>
      <c r="D291" s="28">
        <f t="shared" si="289"/>
        <v>-6875</v>
      </c>
    </row>
    <row r="292" spans="1:4" x14ac:dyDescent="0.25">
      <c r="A292" s="25">
        <v>151000</v>
      </c>
      <c r="B292" s="28">
        <f t="shared" si="287"/>
        <v>-166100</v>
      </c>
      <c r="C292" s="28">
        <f t="shared" si="288"/>
        <v>-83050</v>
      </c>
      <c r="D292" s="28">
        <f t="shared" si="289"/>
        <v>-6920.833333333333</v>
      </c>
    </row>
    <row r="293" spans="1:4" x14ac:dyDescent="0.25">
      <c r="A293" s="25">
        <v>152000</v>
      </c>
      <c r="B293" s="28">
        <f t="shared" si="287"/>
        <v>-167200</v>
      </c>
      <c r="C293" s="28">
        <f t="shared" si="288"/>
        <v>-83600</v>
      </c>
      <c r="D293" s="28">
        <f t="shared" si="289"/>
        <v>-6966.666666666667</v>
      </c>
    </row>
    <row r="294" spans="1:4" x14ac:dyDescent="0.25">
      <c r="A294" s="25">
        <v>153000</v>
      </c>
      <c r="B294" s="28">
        <f t="shared" si="287"/>
        <v>-168300</v>
      </c>
      <c r="C294" s="28">
        <f t="shared" si="288"/>
        <v>-84150</v>
      </c>
      <c r="D294" s="28">
        <f t="shared" si="289"/>
        <v>-7012.5</v>
      </c>
    </row>
    <row r="295" spans="1:4" x14ac:dyDescent="0.25">
      <c r="A295" s="25">
        <v>154000</v>
      </c>
      <c r="B295" s="28">
        <f t="shared" si="287"/>
        <v>-169400</v>
      </c>
      <c r="C295" s="28">
        <f t="shared" si="288"/>
        <v>-84700</v>
      </c>
      <c r="D295" s="28">
        <f t="shared" si="289"/>
        <v>-7058.333333333333</v>
      </c>
    </row>
    <row r="296" spans="1:4" x14ac:dyDescent="0.25">
      <c r="A296" s="25">
        <v>155000</v>
      </c>
      <c r="B296" s="28">
        <f t="shared" si="287"/>
        <v>-170500</v>
      </c>
      <c r="C296" s="28">
        <f t="shared" si="288"/>
        <v>-85250</v>
      </c>
      <c r="D296" s="28">
        <f t="shared" si="289"/>
        <v>-7104.166666666667</v>
      </c>
    </row>
    <row r="297" spans="1:4" x14ac:dyDescent="0.25">
      <c r="A297" s="25">
        <v>156000</v>
      </c>
      <c r="B297" s="28">
        <f t="shared" si="287"/>
        <v>-171600</v>
      </c>
      <c r="C297" s="28">
        <f t="shared" si="288"/>
        <v>-85800</v>
      </c>
      <c r="D297" s="28">
        <f t="shared" si="289"/>
        <v>-7150</v>
      </c>
    </row>
    <row r="298" spans="1:4" x14ac:dyDescent="0.25">
      <c r="A298" s="25">
        <v>157000</v>
      </c>
      <c r="B298" s="28">
        <f t="shared" si="287"/>
        <v>-172700</v>
      </c>
      <c r="C298" s="28">
        <f t="shared" si="288"/>
        <v>-86350</v>
      </c>
      <c r="D298" s="28">
        <f t="shared" si="289"/>
        <v>-7195.833333333333</v>
      </c>
    </row>
    <row r="299" spans="1:4" x14ac:dyDescent="0.25">
      <c r="A299" s="25">
        <v>158000</v>
      </c>
      <c r="B299" s="28">
        <f t="shared" si="287"/>
        <v>-173800</v>
      </c>
      <c r="C299" s="28">
        <f t="shared" si="288"/>
        <v>-86900</v>
      </c>
      <c r="D299" s="28">
        <f t="shared" si="289"/>
        <v>-7241.666666666667</v>
      </c>
    </row>
    <row r="300" spans="1:4" x14ac:dyDescent="0.25">
      <c r="A300" s="25">
        <v>159000</v>
      </c>
      <c r="B300" s="28">
        <f t="shared" si="287"/>
        <v>-174900</v>
      </c>
      <c r="C300" s="28">
        <f t="shared" si="288"/>
        <v>-87450</v>
      </c>
      <c r="D300" s="28">
        <f t="shared" si="289"/>
        <v>-7287.5</v>
      </c>
    </row>
    <row r="301" spans="1:4" x14ac:dyDescent="0.25">
      <c r="A301" s="25">
        <v>160000</v>
      </c>
      <c r="B301" s="28">
        <f t="shared" si="287"/>
        <v>-176000</v>
      </c>
      <c r="C301" s="28">
        <f t="shared" si="288"/>
        <v>-88000</v>
      </c>
      <c r="D301" s="28">
        <f t="shared" si="289"/>
        <v>-7333.333333333333</v>
      </c>
    </row>
    <row r="302" spans="1:4" x14ac:dyDescent="0.25">
      <c r="A302" s="25">
        <v>161000</v>
      </c>
      <c r="B302" s="28">
        <f t="shared" si="287"/>
        <v>-177100</v>
      </c>
      <c r="C302" s="28">
        <f t="shared" si="288"/>
        <v>-88550</v>
      </c>
      <c r="D302" s="28">
        <f t="shared" si="289"/>
        <v>-7379.166666666667</v>
      </c>
    </row>
    <row r="303" spans="1:4" x14ac:dyDescent="0.25">
      <c r="A303" s="25">
        <v>162000</v>
      </c>
      <c r="B303" s="28">
        <f t="shared" si="287"/>
        <v>-178200</v>
      </c>
      <c r="C303" s="28">
        <f t="shared" si="288"/>
        <v>-89100</v>
      </c>
      <c r="D303" s="28">
        <f t="shared" si="289"/>
        <v>-7425</v>
      </c>
    </row>
    <row r="304" spans="1:4" x14ac:dyDescent="0.25">
      <c r="A304" s="25">
        <v>163000</v>
      </c>
      <c r="B304" s="28">
        <f t="shared" si="287"/>
        <v>-179300</v>
      </c>
      <c r="C304" s="28">
        <f t="shared" si="288"/>
        <v>-89650</v>
      </c>
      <c r="D304" s="28">
        <f t="shared" si="289"/>
        <v>-7470.833333333333</v>
      </c>
    </row>
    <row r="305" spans="1:4" x14ac:dyDescent="0.25">
      <c r="A305" s="25">
        <v>164000</v>
      </c>
      <c r="B305" s="28">
        <f t="shared" si="287"/>
        <v>-180400.00000000003</v>
      </c>
      <c r="C305" s="28">
        <f t="shared" si="288"/>
        <v>-90200.000000000015</v>
      </c>
      <c r="D305" s="28">
        <f t="shared" si="289"/>
        <v>-7516.6666666666679</v>
      </c>
    </row>
    <row r="306" spans="1:4" x14ac:dyDescent="0.25">
      <c r="A306" s="25">
        <v>165000</v>
      </c>
      <c r="B306" s="28">
        <f t="shared" si="287"/>
        <v>-181500.00000000003</v>
      </c>
      <c r="C306" s="28">
        <f t="shared" si="288"/>
        <v>-90750.000000000015</v>
      </c>
      <c r="D306" s="28">
        <f t="shared" si="289"/>
        <v>-7562.5000000000009</v>
      </c>
    </row>
    <row r="307" spans="1:4" x14ac:dyDescent="0.25">
      <c r="A307" s="25">
        <v>166000</v>
      </c>
      <c r="B307" s="28">
        <f t="shared" si="287"/>
        <v>-182600.00000000003</v>
      </c>
      <c r="C307" s="28">
        <f t="shared" si="288"/>
        <v>-91300.000000000015</v>
      </c>
      <c r="D307" s="28">
        <f t="shared" si="289"/>
        <v>-7608.3333333333348</v>
      </c>
    </row>
    <row r="308" spans="1:4" x14ac:dyDescent="0.25">
      <c r="A308" s="25">
        <v>167000</v>
      </c>
      <c r="B308" s="28">
        <f t="shared" si="287"/>
        <v>-183700.00000000003</v>
      </c>
      <c r="C308" s="28">
        <f t="shared" si="288"/>
        <v>-91850.000000000015</v>
      </c>
      <c r="D308" s="28">
        <f t="shared" si="289"/>
        <v>-7654.1666666666679</v>
      </c>
    </row>
    <row r="309" spans="1:4" x14ac:dyDescent="0.25">
      <c r="A309" s="25">
        <v>168000</v>
      </c>
      <c r="B309" s="28">
        <f t="shared" si="287"/>
        <v>-184800.00000000003</v>
      </c>
      <c r="C309" s="28">
        <f t="shared" si="288"/>
        <v>-92400.000000000015</v>
      </c>
      <c r="D309" s="28">
        <f t="shared" si="289"/>
        <v>-7700.0000000000009</v>
      </c>
    </row>
    <row r="310" spans="1:4" x14ac:dyDescent="0.25">
      <c r="A310" s="25">
        <v>169000</v>
      </c>
      <c r="B310" s="28">
        <f t="shared" si="287"/>
        <v>-185900.00000000003</v>
      </c>
      <c r="C310" s="28">
        <f t="shared" si="288"/>
        <v>-92950.000000000015</v>
      </c>
      <c r="D310" s="28">
        <f t="shared" si="289"/>
        <v>-7745.8333333333348</v>
      </c>
    </row>
    <row r="311" spans="1:4" x14ac:dyDescent="0.25">
      <c r="A311" s="25">
        <v>170000</v>
      </c>
      <c r="B311" s="28">
        <f t="shared" si="287"/>
        <v>-187000.00000000003</v>
      </c>
      <c r="C311" s="28">
        <f t="shared" si="288"/>
        <v>-93500.000000000015</v>
      </c>
      <c r="D311" s="28">
        <f t="shared" si="289"/>
        <v>-7791.6666666666679</v>
      </c>
    </row>
    <row r="312" spans="1:4" x14ac:dyDescent="0.25">
      <c r="A312" s="25">
        <v>171000</v>
      </c>
      <c r="B312" s="28">
        <f t="shared" si="287"/>
        <v>-188100.00000000003</v>
      </c>
      <c r="C312" s="28">
        <f t="shared" si="288"/>
        <v>-94050.000000000015</v>
      </c>
      <c r="D312" s="28">
        <f t="shared" si="289"/>
        <v>-7837.5000000000009</v>
      </c>
    </row>
    <row r="313" spans="1:4" x14ac:dyDescent="0.25">
      <c r="A313" s="25">
        <v>172000</v>
      </c>
      <c r="B313" s="28">
        <f t="shared" si="287"/>
        <v>-189200.00000000003</v>
      </c>
      <c r="C313" s="28">
        <f t="shared" si="288"/>
        <v>-94600.000000000015</v>
      </c>
      <c r="D313" s="28">
        <f t="shared" si="289"/>
        <v>-7883.3333333333348</v>
      </c>
    </row>
    <row r="314" spans="1:4" x14ac:dyDescent="0.25">
      <c r="A314" s="25">
        <v>173000</v>
      </c>
      <c r="B314" s="28">
        <f t="shared" si="287"/>
        <v>-190300.00000000003</v>
      </c>
      <c r="C314" s="28">
        <f t="shared" si="288"/>
        <v>-95150.000000000015</v>
      </c>
      <c r="D314" s="28">
        <f t="shared" si="289"/>
        <v>-7929.1666666666679</v>
      </c>
    </row>
    <row r="315" spans="1:4" x14ac:dyDescent="0.25">
      <c r="A315" s="25">
        <v>174000</v>
      </c>
      <c r="B315" s="28">
        <f t="shared" si="287"/>
        <v>-191400.00000000003</v>
      </c>
      <c r="C315" s="28">
        <f t="shared" si="288"/>
        <v>-95700.000000000015</v>
      </c>
      <c r="D315" s="28">
        <f t="shared" si="289"/>
        <v>-7975.0000000000009</v>
      </c>
    </row>
    <row r="316" spans="1:4" x14ac:dyDescent="0.25">
      <c r="A316" s="25">
        <v>175000</v>
      </c>
      <c r="B316" s="28">
        <f t="shared" si="287"/>
        <v>-192500.00000000003</v>
      </c>
      <c r="C316" s="28">
        <f t="shared" si="288"/>
        <v>-96250.000000000015</v>
      </c>
      <c r="D316" s="28">
        <f t="shared" si="289"/>
        <v>-8020.8333333333348</v>
      </c>
    </row>
    <row r="317" spans="1:4" x14ac:dyDescent="0.25">
      <c r="A317" s="25">
        <v>176000</v>
      </c>
      <c r="B317" s="28">
        <f t="shared" si="287"/>
        <v>-193600.00000000003</v>
      </c>
      <c r="C317" s="28">
        <f t="shared" si="288"/>
        <v>-96800.000000000015</v>
      </c>
      <c r="D317" s="28">
        <f t="shared" si="289"/>
        <v>-8066.6666666666679</v>
      </c>
    </row>
    <row r="318" spans="1:4" x14ac:dyDescent="0.25">
      <c r="A318" s="25">
        <v>177000</v>
      </c>
      <c r="B318" s="28">
        <f t="shared" si="287"/>
        <v>-194700.00000000003</v>
      </c>
      <c r="C318" s="28">
        <f t="shared" si="288"/>
        <v>-97350.000000000015</v>
      </c>
      <c r="D318" s="28">
        <f t="shared" si="289"/>
        <v>-8112.5000000000009</v>
      </c>
    </row>
    <row r="319" spans="1:4" x14ac:dyDescent="0.25">
      <c r="A319" s="25">
        <v>178000</v>
      </c>
      <c r="B319" s="28">
        <f t="shared" si="287"/>
        <v>-195800.00000000003</v>
      </c>
      <c r="C319" s="28">
        <f t="shared" si="288"/>
        <v>-97900.000000000015</v>
      </c>
      <c r="D319" s="28">
        <f t="shared" si="289"/>
        <v>-8158.3333333333348</v>
      </c>
    </row>
    <row r="320" spans="1:4" x14ac:dyDescent="0.25">
      <c r="A320" s="25">
        <v>179000</v>
      </c>
      <c r="B320" s="28">
        <f t="shared" si="287"/>
        <v>-196900.00000000003</v>
      </c>
      <c r="C320" s="28">
        <f t="shared" si="288"/>
        <v>-98450.000000000015</v>
      </c>
      <c r="D320" s="28">
        <f t="shared" si="289"/>
        <v>-8204.1666666666679</v>
      </c>
    </row>
    <row r="321" spans="1:4" x14ac:dyDescent="0.25">
      <c r="A321" s="25">
        <v>180000</v>
      </c>
      <c r="B321" s="28">
        <f t="shared" si="287"/>
        <v>-198000.00000000003</v>
      </c>
      <c r="C321" s="28">
        <f t="shared" si="288"/>
        <v>-99000.000000000015</v>
      </c>
      <c r="D321" s="28">
        <f t="shared" si="289"/>
        <v>-8250.0000000000018</v>
      </c>
    </row>
    <row r="322" spans="1:4" x14ac:dyDescent="0.25">
      <c r="A322" s="25">
        <v>181000</v>
      </c>
      <c r="B322" s="28">
        <f t="shared" si="287"/>
        <v>-199100.00000000003</v>
      </c>
      <c r="C322" s="28">
        <f t="shared" si="288"/>
        <v>-99550.000000000015</v>
      </c>
      <c r="D322" s="28">
        <f t="shared" si="289"/>
        <v>-8295.8333333333339</v>
      </c>
    </row>
    <row r="323" spans="1:4" x14ac:dyDescent="0.25">
      <c r="A323" s="25">
        <v>182000</v>
      </c>
      <c r="B323" s="28">
        <f t="shared" si="287"/>
        <v>-200200.00000000003</v>
      </c>
      <c r="C323" s="28">
        <f t="shared" si="288"/>
        <v>-100100.00000000001</v>
      </c>
      <c r="D323" s="28">
        <f t="shared" si="289"/>
        <v>-8341.6666666666679</v>
      </c>
    </row>
    <row r="324" spans="1:4" x14ac:dyDescent="0.25">
      <c r="A324" s="25">
        <v>183000</v>
      </c>
      <c r="B324" s="28">
        <f t="shared" si="287"/>
        <v>-201300.00000000003</v>
      </c>
      <c r="C324" s="28">
        <f t="shared" si="288"/>
        <v>-100650.00000000001</v>
      </c>
      <c r="D324" s="28">
        <f t="shared" si="289"/>
        <v>-8387.5000000000018</v>
      </c>
    </row>
    <row r="325" spans="1:4" x14ac:dyDescent="0.25">
      <c r="A325" s="25">
        <v>184000</v>
      </c>
      <c r="B325" s="28">
        <f t="shared" si="287"/>
        <v>-202400.00000000003</v>
      </c>
      <c r="C325" s="28">
        <f t="shared" si="288"/>
        <v>-101200.00000000001</v>
      </c>
      <c r="D325" s="28">
        <f t="shared" si="289"/>
        <v>-8433.3333333333339</v>
      </c>
    </row>
    <row r="326" spans="1:4" x14ac:dyDescent="0.25">
      <c r="A326" s="25">
        <v>185000</v>
      </c>
      <c r="B326" s="28">
        <f t="shared" si="287"/>
        <v>-203500.00000000003</v>
      </c>
      <c r="C326" s="28">
        <f t="shared" si="288"/>
        <v>-101750.00000000001</v>
      </c>
      <c r="D326" s="28">
        <f t="shared" si="289"/>
        <v>-8479.1666666666679</v>
      </c>
    </row>
    <row r="327" spans="1:4" x14ac:dyDescent="0.25">
      <c r="A327" s="25">
        <v>186000</v>
      </c>
      <c r="B327" s="28">
        <f t="shared" si="287"/>
        <v>-204600.00000000003</v>
      </c>
      <c r="C327" s="28">
        <f t="shared" si="288"/>
        <v>-102300.00000000001</v>
      </c>
      <c r="D327" s="28">
        <f t="shared" si="289"/>
        <v>-8525.0000000000018</v>
      </c>
    </row>
    <row r="328" spans="1:4" x14ac:dyDescent="0.25">
      <c r="A328" s="25">
        <v>187000</v>
      </c>
      <c r="B328" s="28">
        <f t="shared" si="287"/>
        <v>-205700.00000000003</v>
      </c>
      <c r="C328" s="28">
        <f t="shared" si="288"/>
        <v>-102850.00000000001</v>
      </c>
      <c r="D328" s="28">
        <f t="shared" si="289"/>
        <v>-8570.8333333333339</v>
      </c>
    </row>
    <row r="329" spans="1:4" x14ac:dyDescent="0.25">
      <c r="A329" s="25">
        <v>188000</v>
      </c>
      <c r="B329" s="28">
        <f t="shared" si="287"/>
        <v>-206800.00000000003</v>
      </c>
      <c r="C329" s="28">
        <f t="shared" si="288"/>
        <v>-103400.00000000001</v>
      </c>
      <c r="D329" s="28">
        <f t="shared" si="289"/>
        <v>-8616.6666666666679</v>
      </c>
    </row>
    <row r="330" spans="1:4" x14ac:dyDescent="0.25">
      <c r="A330" s="25">
        <v>189000</v>
      </c>
      <c r="B330" s="28">
        <f t="shared" si="287"/>
        <v>-207900.00000000003</v>
      </c>
      <c r="C330" s="28">
        <f t="shared" si="288"/>
        <v>-103950.00000000001</v>
      </c>
      <c r="D330" s="28">
        <f t="shared" si="289"/>
        <v>-8662.5000000000018</v>
      </c>
    </row>
    <row r="331" spans="1:4" x14ac:dyDescent="0.25">
      <c r="A331" s="25">
        <v>190000</v>
      </c>
      <c r="B331" s="28">
        <f t="shared" si="287"/>
        <v>-209000.00000000003</v>
      </c>
      <c r="C331" s="28">
        <f t="shared" si="288"/>
        <v>-104500.00000000001</v>
      </c>
      <c r="D331" s="28">
        <f t="shared" si="289"/>
        <v>-8708.3333333333339</v>
      </c>
    </row>
    <row r="332" spans="1:4" x14ac:dyDescent="0.25">
      <c r="A332" s="25">
        <v>191000</v>
      </c>
      <c r="B332" s="28">
        <f t="shared" si="287"/>
        <v>-210100.00000000003</v>
      </c>
      <c r="C332" s="28">
        <f t="shared" si="288"/>
        <v>-105050.00000000001</v>
      </c>
      <c r="D332" s="28">
        <f t="shared" si="289"/>
        <v>-8754.1666666666679</v>
      </c>
    </row>
    <row r="333" spans="1:4" x14ac:dyDescent="0.25">
      <c r="A333" s="25">
        <v>192000</v>
      </c>
      <c r="B333" s="28">
        <f t="shared" si="287"/>
        <v>-211200.00000000003</v>
      </c>
      <c r="C333" s="28">
        <f t="shared" si="288"/>
        <v>-105600.00000000001</v>
      </c>
      <c r="D333" s="28">
        <f t="shared" si="289"/>
        <v>-8800.0000000000018</v>
      </c>
    </row>
    <row r="334" spans="1:4" x14ac:dyDescent="0.25">
      <c r="A334" s="25">
        <v>193000</v>
      </c>
      <c r="B334" s="28">
        <f t="shared" si="287"/>
        <v>-212300.00000000003</v>
      </c>
      <c r="C334" s="28">
        <f t="shared" si="288"/>
        <v>-106150.00000000001</v>
      </c>
      <c r="D334" s="28">
        <f t="shared" si="289"/>
        <v>-8845.8333333333339</v>
      </c>
    </row>
    <row r="335" spans="1:4" x14ac:dyDescent="0.25">
      <c r="A335" s="25">
        <v>194000</v>
      </c>
      <c r="B335" s="28">
        <f t="shared" ref="B335:B341" si="290">-(A335*$B$137)</f>
        <v>-213400.00000000003</v>
      </c>
      <c r="C335" s="28">
        <f t="shared" ref="C335:C341" si="291">-((A335*$B$137)/$B$138)</f>
        <v>-106700.00000000001</v>
      </c>
      <c r="D335" s="28">
        <f t="shared" ref="D335:D341" si="292">-(((A335*$B$137)/$B$138)/$B$139)</f>
        <v>-8891.6666666666679</v>
      </c>
    </row>
    <row r="336" spans="1:4" x14ac:dyDescent="0.25">
      <c r="A336" s="25">
        <v>195000</v>
      </c>
      <c r="B336" s="28">
        <f t="shared" si="290"/>
        <v>-214500.00000000003</v>
      </c>
      <c r="C336" s="28">
        <f t="shared" si="291"/>
        <v>-107250.00000000001</v>
      </c>
      <c r="D336" s="28">
        <f t="shared" si="292"/>
        <v>-8937.5000000000018</v>
      </c>
    </row>
    <row r="337" spans="1:4" x14ac:dyDescent="0.25">
      <c r="A337" s="25">
        <v>196000</v>
      </c>
      <c r="B337" s="28">
        <f t="shared" si="290"/>
        <v>-215600.00000000003</v>
      </c>
      <c r="C337" s="28">
        <f t="shared" si="291"/>
        <v>-107800.00000000001</v>
      </c>
      <c r="D337" s="28">
        <f t="shared" si="292"/>
        <v>-8983.3333333333339</v>
      </c>
    </row>
    <row r="338" spans="1:4" x14ac:dyDescent="0.25">
      <c r="A338" s="25">
        <v>197000</v>
      </c>
      <c r="B338" s="28">
        <f t="shared" si="290"/>
        <v>-216700.00000000003</v>
      </c>
      <c r="C338" s="28">
        <f t="shared" si="291"/>
        <v>-108350.00000000001</v>
      </c>
      <c r="D338" s="28">
        <f t="shared" si="292"/>
        <v>-9029.1666666666679</v>
      </c>
    </row>
    <row r="339" spans="1:4" x14ac:dyDescent="0.25">
      <c r="A339" s="25">
        <v>198000</v>
      </c>
      <c r="B339" s="28">
        <f t="shared" si="290"/>
        <v>-217800.00000000003</v>
      </c>
      <c r="C339" s="28">
        <f t="shared" si="291"/>
        <v>-108900.00000000001</v>
      </c>
      <c r="D339" s="28">
        <f t="shared" si="292"/>
        <v>-9075.0000000000018</v>
      </c>
    </row>
    <row r="340" spans="1:4" x14ac:dyDescent="0.25">
      <c r="A340" s="25">
        <v>199000</v>
      </c>
      <c r="B340" s="28">
        <f t="shared" si="290"/>
        <v>-218900.00000000003</v>
      </c>
      <c r="C340" s="28">
        <f t="shared" si="291"/>
        <v>-109450.00000000001</v>
      </c>
      <c r="D340" s="28">
        <f t="shared" si="292"/>
        <v>-9120.8333333333339</v>
      </c>
    </row>
    <row r="341" spans="1:4" x14ac:dyDescent="0.25">
      <c r="A341" s="25">
        <v>200000</v>
      </c>
      <c r="B341" s="28">
        <f t="shared" si="290"/>
        <v>-220000.00000000003</v>
      </c>
      <c r="C341" s="28">
        <f t="shared" si="291"/>
        <v>-110000.00000000001</v>
      </c>
      <c r="D341" s="28">
        <f t="shared" si="292"/>
        <v>-9166.6666666666679</v>
      </c>
    </row>
  </sheetData>
  <mergeCells count="49">
    <mergeCell ref="A111:A115"/>
    <mergeCell ref="A116:A120"/>
    <mergeCell ref="A121:A125"/>
    <mergeCell ref="A126:A130"/>
    <mergeCell ref="A86:A90"/>
    <mergeCell ref="A91:A95"/>
    <mergeCell ref="A96:A100"/>
    <mergeCell ref="A101:A105"/>
    <mergeCell ref="A106:A110"/>
    <mergeCell ref="A61:A65"/>
    <mergeCell ref="A66:A70"/>
    <mergeCell ref="A71:A75"/>
    <mergeCell ref="A76:A80"/>
    <mergeCell ref="A81:A85"/>
    <mergeCell ref="A36:A40"/>
    <mergeCell ref="A41:A45"/>
    <mergeCell ref="A46:A50"/>
    <mergeCell ref="A51:A55"/>
    <mergeCell ref="A56:A60"/>
    <mergeCell ref="A11:A15"/>
    <mergeCell ref="A16:A20"/>
    <mergeCell ref="A21:A25"/>
    <mergeCell ref="A26:A30"/>
    <mergeCell ref="A31:A35"/>
    <mergeCell ref="P236:P240"/>
    <mergeCell ref="P241:P245"/>
    <mergeCell ref="P246:P250"/>
    <mergeCell ref="P251:P255"/>
    <mergeCell ref="P256:P260"/>
    <mergeCell ref="P211:P215"/>
    <mergeCell ref="P216:P220"/>
    <mergeCell ref="P221:P225"/>
    <mergeCell ref="P226:P230"/>
    <mergeCell ref="P231:P235"/>
    <mergeCell ref="P186:P190"/>
    <mergeCell ref="P191:P195"/>
    <mergeCell ref="P196:P200"/>
    <mergeCell ref="P201:P205"/>
    <mergeCell ref="P206:P210"/>
    <mergeCell ref="P171:P175"/>
    <mergeCell ref="P141:P145"/>
    <mergeCell ref="P146:P150"/>
    <mergeCell ref="P176:P180"/>
    <mergeCell ref="P181:P185"/>
    <mergeCell ref="Q138:R138"/>
    <mergeCell ref="P151:P155"/>
    <mergeCell ref="P156:P160"/>
    <mergeCell ref="P161:P165"/>
    <mergeCell ref="P166:P170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E3CC5-1B2B-4083-A513-970E9F6CB2B2}">
  <dimension ref="A1:I70"/>
  <sheetViews>
    <sheetView workbookViewId="0">
      <selection activeCell="E4" sqref="E4"/>
    </sheetView>
  </sheetViews>
  <sheetFormatPr baseColWidth="10" defaultRowHeight="15" x14ac:dyDescent="0.25"/>
  <cols>
    <col min="1" max="1" width="21.42578125" customWidth="1"/>
    <col min="2" max="2" width="20.140625" customWidth="1"/>
    <col min="4" max="4" width="11.42578125" customWidth="1"/>
    <col min="5" max="7" width="56" customWidth="1"/>
    <col min="8" max="8" width="49.140625" customWidth="1"/>
    <col min="9" max="9" width="38.85546875" customWidth="1"/>
  </cols>
  <sheetData>
    <row r="1" spans="1:9" x14ac:dyDescent="0.25">
      <c r="A1" s="5"/>
      <c r="B1" s="5"/>
      <c r="C1" s="5"/>
      <c r="D1" s="5"/>
    </row>
    <row r="2" spans="1:9" x14ac:dyDescent="0.25">
      <c r="A2" s="1"/>
    </row>
    <row r="3" spans="1:9" x14ac:dyDescent="0.25">
      <c r="A3" s="1"/>
    </row>
    <row r="4" spans="1:9" x14ac:dyDescent="0.25">
      <c r="A4" s="1"/>
    </row>
    <row r="5" spans="1:9" x14ac:dyDescent="0.25">
      <c r="A5" s="1"/>
      <c r="F5" s="49"/>
    </row>
    <row r="6" spans="1:9" ht="15.75" thickBot="1" x14ac:dyDescent="0.3">
      <c r="A6" s="14" t="s">
        <v>9</v>
      </c>
    </row>
    <row r="7" spans="1:9" x14ac:dyDescent="0.25">
      <c r="A7" s="16" t="s">
        <v>11</v>
      </c>
      <c r="B7" s="15">
        <v>1.01</v>
      </c>
      <c r="E7" s="62" t="s">
        <v>42</v>
      </c>
      <c r="F7" s="63"/>
      <c r="G7" s="63"/>
      <c r="H7" s="63"/>
      <c r="I7" s="64"/>
    </row>
    <row r="8" spans="1:9" ht="15.75" thickBot="1" x14ac:dyDescent="0.3">
      <c r="A8" s="16" t="s">
        <v>30</v>
      </c>
      <c r="B8" s="15">
        <v>1000</v>
      </c>
      <c r="E8" s="65"/>
      <c r="F8" s="66"/>
      <c r="G8" s="66"/>
      <c r="H8" s="66"/>
      <c r="I8" s="67"/>
    </row>
    <row r="9" spans="1:9" ht="15.75" thickBot="1" x14ac:dyDescent="0.3">
      <c r="A9" s="1"/>
      <c r="E9" s="70">
        <f>SUM(E11:E100)</f>
        <v>71073.831956408991</v>
      </c>
      <c r="F9" s="68">
        <f>SUM(F11:F100)</f>
        <v>67285.364502464072</v>
      </c>
      <c r="G9" s="69">
        <f>SUM(G11:G100)</f>
        <v>67589.690879052621</v>
      </c>
      <c r="H9" s="69">
        <f>SUM(H11:H100)</f>
        <v>67919.815186512729</v>
      </c>
      <c r="I9" s="71">
        <f>SUM(I11:I100)</f>
        <v>72209.027044490038</v>
      </c>
    </row>
    <row r="10" spans="1:9" ht="105.75" thickBot="1" x14ac:dyDescent="0.3">
      <c r="A10" s="2" t="s">
        <v>36</v>
      </c>
      <c r="B10" s="2" t="s">
        <v>35</v>
      </c>
      <c r="C10" s="3" t="s">
        <v>1</v>
      </c>
      <c r="D10" s="47" t="s">
        <v>12</v>
      </c>
      <c r="E10" s="48" t="s">
        <v>37</v>
      </c>
      <c r="F10" s="85" t="s">
        <v>41</v>
      </c>
      <c r="G10" s="85" t="s">
        <v>40</v>
      </c>
      <c r="H10" s="85" t="s">
        <v>38</v>
      </c>
      <c r="I10" s="86" t="s">
        <v>39</v>
      </c>
    </row>
    <row r="11" spans="1:9" x14ac:dyDescent="0.25">
      <c r="A11" s="43">
        <v>1</v>
      </c>
      <c r="B11" s="9">
        <v>1</v>
      </c>
      <c r="C11" s="12">
        <f>B11*$B$8</f>
        <v>1000</v>
      </c>
      <c r="D11" s="46">
        <f>-((C11*$B$7))</f>
        <v>-1010</v>
      </c>
      <c r="E11" s="82">
        <f>SUM(C11:C16)+ABS(D16)</f>
        <v>7213.5352107009994</v>
      </c>
      <c r="F11" s="82">
        <f>SUM($C$11:$C$17)+ABS($D$17)</f>
        <v>8285.670562808009</v>
      </c>
      <c r="G11" s="83">
        <f>SUM($C$11:$C$18)+ABS($D$18)</f>
        <v>9368.5272684360898</v>
      </c>
      <c r="H11" s="84">
        <f>SUM($C$11:$C$22)+ABS($D$22)</f>
        <v>13809.32804332894</v>
      </c>
      <c r="I11" s="84">
        <f>SUM($C$11:$C$29)+ABS($D$29)</f>
        <v>22019.00399479668</v>
      </c>
    </row>
    <row r="12" spans="1:9" x14ac:dyDescent="0.25">
      <c r="A12" s="44"/>
      <c r="B12" s="9">
        <v>2</v>
      </c>
      <c r="C12" s="12">
        <f>C11*$B$7</f>
        <v>1010</v>
      </c>
      <c r="D12" s="46">
        <f>-((C12*$B$7))</f>
        <v>-1020.1</v>
      </c>
      <c r="E12" s="74"/>
      <c r="F12" s="74"/>
      <c r="G12" s="8"/>
      <c r="H12" s="76"/>
      <c r="I12" s="76"/>
    </row>
    <row r="13" spans="1:9" x14ac:dyDescent="0.25">
      <c r="A13" s="44"/>
      <c r="B13" s="9">
        <v>3</v>
      </c>
      <c r="C13" s="12">
        <f t="shared" ref="C13:C70" si="0">C12*$B$7</f>
        <v>1020.1</v>
      </c>
      <c r="D13" s="46">
        <f t="shared" ref="D13:D70" si="1">-((C13*$B$7))</f>
        <v>-1030.3009999999999</v>
      </c>
      <c r="E13" s="74"/>
      <c r="F13" s="74"/>
      <c r="G13" s="8"/>
      <c r="H13" s="76"/>
      <c r="I13" s="76"/>
    </row>
    <row r="14" spans="1:9" x14ac:dyDescent="0.25">
      <c r="A14" s="44"/>
      <c r="B14" s="9">
        <v>4</v>
      </c>
      <c r="C14" s="12">
        <f t="shared" si="0"/>
        <v>1030.3009999999999</v>
      </c>
      <c r="D14" s="46">
        <f t="shared" si="1"/>
        <v>-1040.60401</v>
      </c>
      <c r="E14" s="74"/>
      <c r="F14" s="74"/>
      <c r="G14" s="8"/>
      <c r="H14" s="76"/>
      <c r="I14" s="76"/>
    </row>
    <row r="15" spans="1:9" x14ac:dyDescent="0.25">
      <c r="A15" s="44"/>
      <c r="B15" s="9">
        <v>5</v>
      </c>
      <c r="C15" s="12">
        <f t="shared" si="0"/>
        <v>1040.60401</v>
      </c>
      <c r="D15" s="46">
        <f t="shared" si="1"/>
        <v>-1051.0100500999999</v>
      </c>
      <c r="E15" s="74"/>
      <c r="F15" s="74"/>
      <c r="G15" s="8"/>
      <c r="H15" s="76"/>
      <c r="I15" s="76"/>
    </row>
    <row r="16" spans="1:9" x14ac:dyDescent="0.25">
      <c r="A16" s="44"/>
      <c r="B16" s="9">
        <v>6</v>
      </c>
      <c r="C16" s="12">
        <f t="shared" si="0"/>
        <v>1051.0100500999999</v>
      </c>
      <c r="D16" s="46">
        <f t="shared" si="1"/>
        <v>-1061.5201506009998</v>
      </c>
      <c r="E16" s="74"/>
      <c r="F16" s="74"/>
      <c r="G16" s="77"/>
      <c r="H16" s="76"/>
      <c r="I16" s="76"/>
    </row>
    <row r="17" spans="1:9" x14ac:dyDescent="0.25">
      <c r="A17" s="44"/>
      <c r="B17" s="9">
        <v>7</v>
      </c>
      <c r="C17" s="12">
        <f t="shared" si="0"/>
        <v>1061.5201506009998</v>
      </c>
      <c r="D17" s="46">
        <f t="shared" si="1"/>
        <v>-1072.1353521070098</v>
      </c>
      <c r="E17" s="78">
        <f>SUM(C11:C16)+ABS(D16)</f>
        <v>7213.5352107009994</v>
      </c>
      <c r="F17" s="78"/>
      <c r="G17" s="78"/>
      <c r="H17" s="76"/>
      <c r="I17" s="76"/>
    </row>
    <row r="18" spans="1:9" x14ac:dyDescent="0.25">
      <c r="A18" s="44"/>
      <c r="B18" s="9">
        <v>8</v>
      </c>
      <c r="C18" s="12">
        <f t="shared" si="0"/>
        <v>1072.1353521070098</v>
      </c>
      <c r="D18" s="46">
        <f t="shared" si="1"/>
        <v>-1082.8567056280799</v>
      </c>
      <c r="E18" s="76"/>
      <c r="F18" s="75">
        <f>SUM($C$11:$C$17)+ABS($D$17)</f>
        <v>8285.670562808009</v>
      </c>
      <c r="G18" s="76"/>
      <c r="H18" s="76"/>
      <c r="I18" s="76"/>
    </row>
    <row r="19" spans="1:9" x14ac:dyDescent="0.25">
      <c r="A19" s="44"/>
      <c r="B19" s="9">
        <v>9</v>
      </c>
      <c r="C19" s="12">
        <f t="shared" si="0"/>
        <v>1082.8567056280799</v>
      </c>
      <c r="D19" s="46">
        <f t="shared" si="1"/>
        <v>-1093.6852726843608</v>
      </c>
      <c r="E19" s="76"/>
      <c r="F19" s="76"/>
      <c r="G19" s="78">
        <f>SUM($C$11:$C$18)+ABS($D$18)</f>
        <v>9368.5272684360898</v>
      </c>
      <c r="H19" s="76"/>
      <c r="I19" s="76"/>
    </row>
    <row r="20" spans="1:9" x14ac:dyDescent="0.25">
      <c r="A20" s="44"/>
      <c r="B20" s="9">
        <v>10</v>
      </c>
      <c r="C20" s="12">
        <f t="shared" si="0"/>
        <v>1093.6852726843608</v>
      </c>
      <c r="D20" s="46">
        <f t="shared" si="1"/>
        <v>-1104.6221254112045</v>
      </c>
      <c r="E20" s="76"/>
      <c r="F20" s="76"/>
      <c r="G20" s="76"/>
      <c r="H20" s="76"/>
      <c r="I20" s="76"/>
    </row>
    <row r="21" spans="1:9" x14ac:dyDescent="0.25">
      <c r="A21" s="44"/>
      <c r="B21" s="9">
        <v>11</v>
      </c>
      <c r="C21" s="12">
        <f t="shared" si="0"/>
        <v>1104.6221254112045</v>
      </c>
      <c r="D21" s="46">
        <f t="shared" si="1"/>
        <v>-1115.6683466653164</v>
      </c>
      <c r="E21" s="76"/>
      <c r="F21" s="76"/>
      <c r="G21" s="76"/>
      <c r="H21" s="76"/>
      <c r="I21" s="76"/>
    </row>
    <row r="22" spans="1:9" s="45" customFormat="1" x14ac:dyDescent="0.25">
      <c r="A22" s="44"/>
      <c r="B22" s="13">
        <v>12</v>
      </c>
      <c r="C22" s="12">
        <f t="shared" si="0"/>
        <v>1115.6683466653164</v>
      </c>
      <c r="D22" s="46">
        <f t="shared" si="1"/>
        <v>-1126.8250301319697</v>
      </c>
      <c r="E22" s="79"/>
      <c r="F22" s="80"/>
      <c r="G22" s="80"/>
      <c r="H22" s="80"/>
      <c r="I22" s="81"/>
    </row>
    <row r="23" spans="1:9" x14ac:dyDescent="0.25">
      <c r="A23" s="43">
        <v>2</v>
      </c>
      <c r="B23" s="9">
        <v>13</v>
      </c>
      <c r="C23" s="12">
        <f t="shared" si="0"/>
        <v>1126.8250301319697</v>
      </c>
      <c r="D23" s="23">
        <f t="shared" si="1"/>
        <v>-1138.0932804332895</v>
      </c>
      <c r="E23" s="75">
        <f>SUM(C11:C16)+ABS(D16)</f>
        <v>7213.5352107009994</v>
      </c>
      <c r="F23" s="75"/>
      <c r="G23" s="75"/>
      <c r="H23" s="75">
        <f>SUM($C$11:$C$22)+ABS($D$22)</f>
        <v>13809.32804332894</v>
      </c>
      <c r="I23" s="76"/>
    </row>
    <row r="24" spans="1:9" x14ac:dyDescent="0.25">
      <c r="A24" s="44"/>
      <c r="B24" s="9">
        <v>14</v>
      </c>
      <c r="C24" s="12">
        <f t="shared" si="0"/>
        <v>1138.0932804332895</v>
      </c>
      <c r="D24" s="23">
        <f t="shared" si="1"/>
        <v>-1149.4742132376223</v>
      </c>
      <c r="E24" s="76"/>
      <c r="F24" s="76"/>
      <c r="G24" s="76"/>
      <c r="H24" s="76"/>
      <c r="I24" s="76"/>
    </row>
    <row r="25" spans="1:9" x14ac:dyDescent="0.25">
      <c r="A25" s="44"/>
      <c r="B25" s="9">
        <v>15</v>
      </c>
      <c r="C25" s="12">
        <f t="shared" si="0"/>
        <v>1149.4742132376223</v>
      </c>
      <c r="D25" s="23">
        <f t="shared" si="1"/>
        <v>-1160.9689553699984</v>
      </c>
      <c r="E25" s="76"/>
      <c r="F25" s="75"/>
      <c r="G25" s="76"/>
      <c r="H25" s="76"/>
      <c r="I25" s="76"/>
    </row>
    <row r="26" spans="1:9" x14ac:dyDescent="0.25">
      <c r="A26" s="44"/>
      <c r="B26" s="9">
        <v>16</v>
      </c>
      <c r="C26" s="12">
        <f t="shared" si="0"/>
        <v>1160.9689553699984</v>
      </c>
      <c r="D26" s="23">
        <f t="shared" si="1"/>
        <v>-1172.5786449236984</v>
      </c>
      <c r="E26" s="76"/>
      <c r="F26" s="75">
        <f t="shared" ref="F26:F70" si="2">SUM($C$11:$C$17)+ABS($D$17)</f>
        <v>8285.670562808009</v>
      </c>
      <c r="G26" s="76"/>
      <c r="H26" s="76"/>
      <c r="I26" s="76"/>
    </row>
    <row r="27" spans="1:9" x14ac:dyDescent="0.25">
      <c r="A27" s="44"/>
      <c r="B27" s="9">
        <v>17</v>
      </c>
      <c r="C27" s="12">
        <f t="shared" si="0"/>
        <v>1172.5786449236984</v>
      </c>
      <c r="D27" s="23">
        <f t="shared" si="1"/>
        <v>-1184.3044313729354</v>
      </c>
      <c r="E27" s="76"/>
      <c r="F27" s="76"/>
      <c r="G27" s="78">
        <f>SUM($C$11:$C$18)+ABS($D$18)</f>
        <v>9368.5272684360898</v>
      </c>
      <c r="H27" s="76"/>
      <c r="I27" s="76"/>
    </row>
    <row r="28" spans="1:9" x14ac:dyDescent="0.25">
      <c r="A28" s="44"/>
      <c r="B28" s="9">
        <v>18</v>
      </c>
      <c r="C28" s="12">
        <f t="shared" si="0"/>
        <v>1184.3044313729354</v>
      </c>
      <c r="D28" s="23">
        <f t="shared" si="1"/>
        <v>-1196.1474756866646</v>
      </c>
      <c r="E28" s="78"/>
      <c r="F28" s="76"/>
      <c r="G28" s="78"/>
      <c r="H28" s="76"/>
      <c r="I28" s="76"/>
    </row>
    <row r="29" spans="1:9" x14ac:dyDescent="0.25">
      <c r="A29" s="44"/>
      <c r="B29" s="9">
        <v>19</v>
      </c>
      <c r="C29" s="12">
        <f t="shared" si="0"/>
        <v>1196.1474756866646</v>
      </c>
      <c r="D29" s="23">
        <f t="shared" si="1"/>
        <v>-1208.1089504435313</v>
      </c>
      <c r="E29" s="78">
        <f>SUM(C11:C16)+ABS(D16)</f>
        <v>7213.5352107009994</v>
      </c>
      <c r="F29" s="76"/>
      <c r="G29" s="78"/>
      <c r="H29" s="76"/>
      <c r="I29" s="75">
        <f>SUM($C$11:$C$29)+ABS($D$29)</f>
        <v>22019.00399479668</v>
      </c>
    </row>
    <row r="30" spans="1:9" x14ac:dyDescent="0.25">
      <c r="A30" s="44"/>
      <c r="B30" s="9">
        <v>20</v>
      </c>
      <c r="C30" s="12">
        <f t="shared" si="0"/>
        <v>1208.1089504435313</v>
      </c>
      <c r="D30" s="23">
        <f t="shared" si="1"/>
        <v>-1220.1900399479666</v>
      </c>
      <c r="E30" s="76"/>
      <c r="F30" s="76"/>
      <c r="G30" s="76"/>
      <c r="H30" s="76"/>
      <c r="I30" s="76"/>
    </row>
    <row r="31" spans="1:9" x14ac:dyDescent="0.25">
      <c r="A31" s="44"/>
      <c r="B31" s="9">
        <v>21</v>
      </c>
      <c r="C31" s="12">
        <f t="shared" si="0"/>
        <v>1220.1900399479666</v>
      </c>
      <c r="D31" s="23">
        <f t="shared" si="1"/>
        <v>-1232.3919403474463</v>
      </c>
      <c r="E31" s="76"/>
      <c r="F31" s="76"/>
      <c r="G31" s="76"/>
      <c r="H31" s="76"/>
      <c r="I31" s="76"/>
    </row>
    <row r="32" spans="1:9" x14ac:dyDescent="0.25">
      <c r="A32" s="44"/>
      <c r="B32" s="9">
        <v>22</v>
      </c>
      <c r="C32" s="12">
        <f t="shared" si="0"/>
        <v>1232.3919403474463</v>
      </c>
      <c r="D32" s="23">
        <f t="shared" si="1"/>
        <v>-1244.7158597509208</v>
      </c>
      <c r="E32" s="76"/>
      <c r="F32" s="78"/>
      <c r="G32" s="76"/>
      <c r="H32" s="76"/>
      <c r="I32" s="76"/>
    </row>
    <row r="33" spans="1:9" x14ac:dyDescent="0.25">
      <c r="A33" s="44"/>
      <c r="B33" s="9">
        <v>23</v>
      </c>
      <c r="C33" s="12">
        <f t="shared" si="0"/>
        <v>1244.7158597509208</v>
      </c>
      <c r="D33" s="23">
        <f t="shared" si="1"/>
        <v>-1257.1630183484301</v>
      </c>
      <c r="E33" s="76"/>
      <c r="F33" s="75">
        <f t="shared" ref="F33:F70" si="3">SUM($C$11:$C$17)+ABS($D$17)</f>
        <v>8285.670562808009</v>
      </c>
      <c r="G33" s="76"/>
      <c r="H33" s="76"/>
      <c r="I33" s="76"/>
    </row>
    <row r="34" spans="1:9" s="45" customFormat="1" x14ac:dyDescent="0.25">
      <c r="A34" s="44"/>
      <c r="B34" s="13">
        <v>24</v>
      </c>
      <c r="C34" s="12">
        <f t="shared" si="0"/>
        <v>1257.1630183484301</v>
      </c>
      <c r="D34" s="46">
        <f t="shared" si="1"/>
        <v>-1269.7346485319144</v>
      </c>
      <c r="E34" s="79"/>
      <c r="F34" s="80"/>
      <c r="G34" s="80"/>
      <c r="H34" s="80"/>
      <c r="I34" s="81"/>
    </row>
    <row r="35" spans="1:9" x14ac:dyDescent="0.25">
      <c r="A35" s="43">
        <v>3</v>
      </c>
      <c r="B35" s="9">
        <v>25</v>
      </c>
      <c r="C35" s="12">
        <f t="shared" si="0"/>
        <v>1269.7346485319144</v>
      </c>
      <c r="D35" s="46">
        <f t="shared" si="1"/>
        <v>-1282.4319950172337</v>
      </c>
      <c r="E35" s="78">
        <f>SUM(C11:C16)+ABS(D16)</f>
        <v>7213.5352107009994</v>
      </c>
      <c r="F35" s="76"/>
      <c r="G35" s="78">
        <f>SUM($C$11:$C$18)+ABS($D$18)</f>
        <v>9368.5272684360898</v>
      </c>
      <c r="H35" s="75">
        <f>SUM($C$11:$C$22)+ABS($D$22)</f>
        <v>13809.32804332894</v>
      </c>
      <c r="I35" s="76"/>
    </row>
    <row r="36" spans="1:9" x14ac:dyDescent="0.25">
      <c r="A36" s="44"/>
      <c r="B36" s="9">
        <v>26</v>
      </c>
      <c r="C36" s="12">
        <f t="shared" si="0"/>
        <v>1282.4319950172337</v>
      </c>
      <c r="D36" s="46">
        <f t="shared" si="1"/>
        <v>-1295.2563149674061</v>
      </c>
      <c r="E36" s="76"/>
      <c r="F36" s="76"/>
      <c r="G36" s="76"/>
      <c r="H36" s="76"/>
      <c r="I36" s="76"/>
    </row>
    <row r="37" spans="1:9" x14ac:dyDescent="0.25">
      <c r="A37" s="44"/>
      <c r="B37" s="9">
        <v>27</v>
      </c>
      <c r="C37" s="12">
        <f t="shared" si="0"/>
        <v>1295.2563149674061</v>
      </c>
      <c r="D37" s="46">
        <f t="shared" si="1"/>
        <v>-1308.2088781170801</v>
      </c>
      <c r="E37" s="76"/>
      <c r="F37" s="76"/>
      <c r="G37" s="76"/>
      <c r="H37" s="76"/>
      <c r="I37" s="76"/>
    </row>
    <row r="38" spans="1:9" x14ac:dyDescent="0.25">
      <c r="A38" s="44"/>
      <c r="B38" s="9">
        <v>28</v>
      </c>
      <c r="C38" s="12">
        <f t="shared" si="0"/>
        <v>1308.2088781170801</v>
      </c>
      <c r="D38" s="46">
        <f t="shared" si="1"/>
        <v>-1321.2909668982509</v>
      </c>
      <c r="E38" s="76"/>
      <c r="F38" s="75"/>
      <c r="G38" s="76"/>
      <c r="H38" s="76"/>
      <c r="I38" s="76"/>
    </row>
    <row r="39" spans="1:9" x14ac:dyDescent="0.25">
      <c r="A39" s="44"/>
      <c r="B39" s="9">
        <v>29</v>
      </c>
      <c r="C39" s="12">
        <f t="shared" si="0"/>
        <v>1321.2909668982509</v>
      </c>
      <c r="D39" s="46">
        <f t="shared" si="1"/>
        <v>-1334.5038765672334</v>
      </c>
      <c r="E39" s="76"/>
      <c r="F39" s="76"/>
      <c r="G39" s="76"/>
      <c r="H39" s="76"/>
      <c r="I39" s="76"/>
    </row>
    <row r="40" spans="1:9" x14ac:dyDescent="0.25">
      <c r="A40" s="44"/>
      <c r="B40" s="9">
        <v>30</v>
      </c>
      <c r="C40" s="12">
        <f t="shared" si="0"/>
        <v>1334.5038765672334</v>
      </c>
      <c r="D40" s="46">
        <f t="shared" si="1"/>
        <v>-1347.8489153329058</v>
      </c>
      <c r="E40" s="78"/>
      <c r="F40" s="75"/>
      <c r="G40" s="78"/>
      <c r="H40" s="76"/>
      <c r="I40" s="76"/>
    </row>
    <row r="41" spans="1:9" x14ac:dyDescent="0.25">
      <c r="A41" s="44"/>
      <c r="B41" s="9">
        <v>31</v>
      </c>
      <c r="C41" s="12">
        <f t="shared" si="0"/>
        <v>1347.8489153329058</v>
      </c>
      <c r="D41" s="46">
        <f t="shared" si="1"/>
        <v>-1361.3274044862349</v>
      </c>
      <c r="E41" s="78">
        <f>SUM(C11:C16)+ABS(D16)</f>
        <v>7213.5352107009994</v>
      </c>
      <c r="F41" s="75">
        <f t="shared" ref="F41:F70" si="4">SUM($C$11:$C$17)+ABS($D$17)</f>
        <v>8285.670562808009</v>
      </c>
      <c r="G41" s="78"/>
      <c r="H41" s="76"/>
      <c r="I41" s="76"/>
    </row>
    <row r="42" spans="1:9" x14ac:dyDescent="0.25">
      <c r="A42" s="44"/>
      <c r="B42" s="9">
        <v>32</v>
      </c>
      <c r="C42" s="12">
        <f t="shared" si="0"/>
        <v>1361.3274044862349</v>
      </c>
      <c r="D42" s="46">
        <f t="shared" si="1"/>
        <v>-1374.9406785310973</v>
      </c>
      <c r="E42" s="76"/>
      <c r="F42" s="76"/>
      <c r="G42" s="76"/>
      <c r="H42" s="76"/>
      <c r="I42" s="76"/>
    </row>
    <row r="43" spans="1:9" x14ac:dyDescent="0.25">
      <c r="A43" s="44"/>
      <c r="B43" s="9">
        <v>33</v>
      </c>
      <c r="C43" s="12">
        <f t="shared" si="0"/>
        <v>1374.9406785310973</v>
      </c>
      <c r="D43" s="46">
        <f t="shared" si="1"/>
        <v>-1388.6900853164084</v>
      </c>
      <c r="E43" s="76"/>
      <c r="F43" s="76"/>
      <c r="G43" s="78">
        <f>SUM($C$11:$C$18)+ABS($D$18)</f>
        <v>9368.5272684360898</v>
      </c>
      <c r="H43" s="76"/>
      <c r="I43" s="76"/>
    </row>
    <row r="44" spans="1:9" x14ac:dyDescent="0.25">
      <c r="A44" s="44"/>
      <c r="B44" s="9">
        <v>34</v>
      </c>
      <c r="C44" s="12">
        <f t="shared" si="0"/>
        <v>1388.6900853164084</v>
      </c>
      <c r="D44" s="46">
        <f t="shared" si="1"/>
        <v>-1402.5769861695726</v>
      </c>
      <c r="E44" s="76"/>
      <c r="F44" s="76"/>
      <c r="G44" s="76"/>
      <c r="H44" s="76"/>
      <c r="I44" s="76"/>
    </row>
    <row r="45" spans="1:9" x14ac:dyDescent="0.25">
      <c r="A45" s="44"/>
      <c r="B45" s="9">
        <v>35</v>
      </c>
      <c r="C45" s="12">
        <f t="shared" si="0"/>
        <v>1402.5769861695726</v>
      </c>
      <c r="D45" s="46">
        <f t="shared" si="1"/>
        <v>-1416.6027560312684</v>
      </c>
      <c r="E45" s="76"/>
      <c r="F45" s="76"/>
      <c r="G45" s="76"/>
      <c r="H45" s="76"/>
      <c r="I45" s="76"/>
    </row>
    <row r="46" spans="1:9" s="45" customFormat="1" x14ac:dyDescent="0.25">
      <c r="A46" s="44"/>
      <c r="B46" s="13">
        <v>36</v>
      </c>
      <c r="C46" s="12">
        <f t="shared" si="0"/>
        <v>1416.6027560312684</v>
      </c>
      <c r="D46" s="46">
        <f t="shared" si="1"/>
        <v>-1430.768783591581</v>
      </c>
      <c r="E46" s="79"/>
      <c r="F46" s="80"/>
      <c r="G46" s="80"/>
      <c r="H46" s="80"/>
      <c r="I46" s="81"/>
    </row>
    <row r="47" spans="1:9" x14ac:dyDescent="0.25">
      <c r="A47" s="43">
        <v>4</v>
      </c>
      <c r="B47" s="9">
        <v>37</v>
      </c>
      <c r="C47" s="12">
        <f t="shared" si="0"/>
        <v>1430.768783591581</v>
      </c>
      <c r="D47" s="46">
        <f t="shared" si="1"/>
        <v>-1445.0764714274969</v>
      </c>
      <c r="E47" s="78">
        <f>SUM(C11:C16)+ABS(D16)</f>
        <v>7213.5352107009994</v>
      </c>
      <c r="F47" s="78"/>
      <c r="G47" s="78"/>
      <c r="H47" s="75">
        <f>SUM($C$11:$C$22)+ABS($D$22)</f>
        <v>13809.32804332894</v>
      </c>
      <c r="I47" s="75">
        <f>SUM($C$11:$C$29)+ABS($D$29)</f>
        <v>22019.00399479668</v>
      </c>
    </row>
    <row r="48" spans="1:9" x14ac:dyDescent="0.25">
      <c r="A48" s="44"/>
      <c r="B48" s="9">
        <v>38</v>
      </c>
      <c r="C48" s="12">
        <f t="shared" si="0"/>
        <v>1445.0764714274969</v>
      </c>
      <c r="D48" s="46">
        <f t="shared" si="1"/>
        <v>-1459.5272361417719</v>
      </c>
      <c r="E48" s="76"/>
      <c r="F48" s="75">
        <f t="shared" ref="F48:F70" si="5">SUM($C$11:$C$17)+ABS($D$17)</f>
        <v>8285.670562808009</v>
      </c>
      <c r="G48" s="76"/>
      <c r="H48" s="76"/>
      <c r="I48" s="76"/>
    </row>
    <row r="49" spans="1:9" x14ac:dyDescent="0.25">
      <c r="A49" s="44"/>
      <c r="B49" s="9">
        <v>39</v>
      </c>
      <c r="C49" s="12">
        <f t="shared" si="0"/>
        <v>1459.5272361417719</v>
      </c>
      <c r="D49" s="46">
        <f t="shared" si="1"/>
        <v>-1474.1225085031897</v>
      </c>
      <c r="E49" s="76"/>
      <c r="F49" s="76"/>
      <c r="G49" s="76"/>
      <c r="H49" s="76"/>
      <c r="I49" s="76"/>
    </row>
    <row r="50" spans="1:9" x14ac:dyDescent="0.25">
      <c r="A50" s="44"/>
      <c r="B50" s="9">
        <v>40</v>
      </c>
      <c r="C50" s="12">
        <f t="shared" si="0"/>
        <v>1474.1225085031897</v>
      </c>
      <c r="D50" s="46">
        <f t="shared" si="1"/>
        <v>-1488.8637335882215</v>
      </c>
      <c r="E50" s="76"/>
      <c r="F50" s="76"/>
      <c r="G50" s="76"/>
      <c r="H50" s="76"/>
      <c r="I50" s="76"/>
    </row>
    <row r="51" spans="1:9" x14ac:dyDescent="0.25">
      <c r="A51" s="44"/>
      <c r="B51" s="9">
        <v>41</v>
      </c>
      <c r="C51" s="12">
        <f t="shared" si="0"/>
        <v>1488.8637335882215</v>
      </c>
      <c r="D51" s="46">
        <f t="shared" si="1"/>
        <v>-1503.7523709241038</v>
      </c>
      <c r="E51" s="76"/>
      <c r="F51" s="76"/>
      <c r="G51" s="78">
        <f>SUM($C$11:$C$18)+ABS($D$18)</f>
        <v>9368.5272684360898</v>
      </c>
      <c r="H51" s="76"/>
      <c r="I51" s="76"/>
    </row>
    <row r="52" spans="1:9" x14ac:dyDescent="0.25">
      <c r="A52" s="44"/>
      <c r="B52" s="9">
        <v>42</v>
      </c>
      <c r="C52" s="12">
        <f t="shared" si="0"/>
        <v>1503.7523709241038</v>
      </c>
      <c r="D52" s="46">
        <f t="shared" si="1"/>
        <v>-1518.7898946333448</v>
      </c>
      <c r="E52" s="76"/>
      <c r="F52" s="76"/>
      <c r="G52" s="76"/>
      <c r="H52" s="76"/>
      <c r="I52" s="76"/>
    </row>
    <row r="53" spans="1:9" x14ac:dyDescent="0.25">
      <c r="A53" s="44"/>
      <c r="B53" s="9">
        <v>43</v>
      </c>
      <c r="C53" s="12">
        <f t="shared" si="0"/>
        <v>1518.7898946333448</v>
      </c>
      <c r="D53" s="46">
        <f t="shared" si="1"/>
        <v>-1533.9777935796783</v>
      </c>
      <c r="E53" s="78">
        <f>SUM(C11:C16)+ABS(D16)</f>
        <v>7213.5352107009994</v>
      </c>
      <c r="F53" s="75"/>
      <c r="G53" s="78"/>
      <c r="H53" s="76"/>
      <c r="I53" s="76"/>
    </row>
    <row r="54" spans="1:9" x14ac:dyDescent="0.25">
      <c r="A54" s="44"/>
      <c r="B54" s="9">
        <v>44</v>
      </c>
      <c r="C54" s="12">
        <f t="shared" si="0"/>
        <v>1533.9777935796783</v>
      </c>
      <c r="D54" s="46">
        <f t="shared" si="1"/>
        <v>-1549.317571515475</v>
      </c>
      <c r="E54" s="76"/>
      <c r="F54" s="76"/>
      <c r="G54" s="76"/>
      <c r="H54" s="76"/>
      <c r="I54" s="76"/>
    </row>
    <row r="55" spans="1:9" x14ac:dyDescent="0.25">
      <c r="A55" s="44"/>
      <c r="B55" s="9">
        <v>45</v>
      </c>
      <c r="C55" s="12">
        <f t="shared" si="0"/>
        <v>1549.317571515475</v>
      </c>
      <c r="D55" s="46">
        <f t="shared" si="1"/>
        <v>-1564.8107472306299</v>
      </c>
      <c r="E55" s="76"/>
      <c r="F55" s="75"/>
      <c r="G55" s="76"/>
      <c r="H55" s="76"/>
      <c r="I55" s="76"/>
    </row>
    <row r="56" spans="1:9" x14ac:dyDescent="0.25">
      <c r="A56" s="44"/>
      <c r="B56" s="9">
        <v>46</v>
      </c>
      <c r="C56" s="12">
        <f t="shared" si="0"/>
        <v>1564.8107472306299</v>
      </c>
      <c r="D56" s="46">
        <f t="shared" si="1"/>
        <v>-1580.4588547029362</v>
      </c>
      <c r="E56" s="76"/>
      <c r="F56" s="75">
        <f t="shared" ref="F56:F70" si="6">SUM($C$11:$C$17)+ABS($D$17)</f>
        <v>8285.670562808009</v>
      </c>
      <c r="G56" s="76"/>
      <c r="H56" s="76"/>
      <c r="I56" s="76"/>
    </row>
    <row r="57" spans="1:9" x14ac:dyDescent="0.25">
      <c r="A57" s="44"/>
      <c r="B57" s="9">
        <v>47</v>
      </c>
      <c r="C57" s="12">
        <f t="shared" si="0"/>
        <v>1580.4588547029362</v>
      </c>
      <c r="D57" s="46">
        <f t="shared" si="1"/>
        <v>-1596.2634432499656</v>
      </c>
      <c r="E57" s="76"/>
      <c r="F57" s="76"/>
      <c r="G57" s="76"/>
      <c r="H57" s="76"/>
      <c r="I57" s="76"/>
    </row>
    <row r="58" spans="1:9" s="45" customFormat="1" x14ac:dyDescent="0.25">
      <c r="A58" s="44"/>
      <c r="B58" s="13">
        <v>48</v>
      </c>
      <c r="C58" s="12">
        <f t="shared" si="0"/>
        <v>1596.2634432499656</v>
      </c>
      <c r="D58" s="46">
        <f t="shared" si="1"/>
        <v>-1612.2260776824653</v>
      </c>
      <c r="E58" s="79"/>
      <c r="F58" s="80"/>
      <c r="G58" s="80"/>
      <c r="H58" s="80"/>
      <c r="I58" s="81"/>
    </row>
    <row r="59" spans="1:9" x14ac:dyDescent="0.25">
      <c r="A59" s="43">
        <v>5</v>
      </c>
      <c r="B59" s="9">
        <v>49</v>
      </c>
      <c r="C59" s="12">
        <f t="shared" si="0"/>
        <v>1612.2260776824653</v>
      </c>
      <c r="D59" s="46">
        <f t="shared" si="1"/>
        <v>-1628.3483384592901</v>
      </c>
      <c r="E59" s="78">
        <f>SUM(C11:C16)+ABS(D16)</f>
        <v>7213.5352107009994</v>
      </c>
      <c r="F59" s="76"/>
      <c r="G59" s="78"/>
      <c r="H59" s="75">
        <f>SUM($C$11:$C$22)</f>
        <v>12682.503013196971</v>
      </c>
      <c r="I59" s="76"/>
    </row>
    <row r="60" spans="1:9" x14ac:dyDescent="0.25">
      <c r="A60" s="44"/>
      <c r="B60" s="9">
        <v>50</v>
      </c>
      <c r="C60" s="12">
        <f t="shared" si="0"/>
        <v>1628.3483384592901</v>
      </c>
      <c r="D60" s="46">
        <f t="shared" si="1"/>
        <v>-1644.631821843883</v>
      </c>
      <c r="E60" s="76"/>
      <c r="F60" s="76"/>
      <c r="G60" s="78">
        <f>SUM($C$11:$C$18)+ABS($D$18)</f>
        <v>9368.5272684360898</v>
      </c>
      <c r="H60" s="76"/>
      <c r="I60" s="76"/>
    </row>
    <row r="61" spans="1:9" x14ac:dyDescent="0.25">
      <c r="A61" s="44"/>
      <c r="B61" s="9">
        <v>51</v>
      </c>
      <c r="C61" s="12">
        <f t="shared" si="0"/>
        <v>1644.631821843883</v>
      </c>
      <c r="D61" s="46">
        <f t="shared" si="1"/>
        <v>-1661.0781400623218</v>
      </c>
      <c r="E61" s="76"/>
      <c r="F61" s="76"/>
      <c r="G61" s="76"/>
      <c r="H61" s="76"/>
      <c r="I61" s="76"/>
    </row>
    <row r="62" spans="1:9" x14ac:dyDescent="0.25">
      <c r="A62" s="44"/>
      <c r="B62" s="9">
        <v>52</v>
      </c>
      <c r="C62" s="12">
        <f t="shared" si="0"/>
        <v>1661.0781400623218</v>
      </c>
      <c r="D62" s="46">
        <f t="shared" si="1"/>
        <v>-1677.688921462945</v>
      </c>
      <c r="E62" s="76"/>
      <c r="F62" s="78"/>
      <c r="G62" s="76"/>
      <c r="H62" s="76"/>
      <c r="I62" s="76"/>
    </row>
    <row r="63" spans="1:9" x14ac:dyDescent="0.25">
      <c r="A63" s="44"/>
      <c r="B63" s="9">
        <v>53</v>
      </c>
      <c r="C63" s="12">
        <f t="shared" si="0"/>
        <v>1677.688921462945</v>
      </c>
      <c r="D63" s="46">
        <f t="shared" si="1"/>
        <v>-1694.4658106775744</v>
      </c>
      <c r="E63" s="76"/>
      <c r="F63" s="75">
        <f t="shared" ref="F63:F70" si="7">SUM($C$11:$C$17)+ABS($D$17)</f>
        <v>8285.670562808009</v>
      </c>
      <c r="G63" s="76"/>
      <c r="H63" s="76"/>
      <c r="I63" s="76"/>
    </row>
    <row r="64" spans="1:9" x14ac:dyDescent="0.25">
      <c r="A64" s="44"/>
      <c r="B64" s="9">
        <v>54</v>
      </c>
      <c r="C64" s="12">
        <f t="shared" si="0"/>
        <v>1694.4658106775744</v>
      </c>
      <c r="D64" s="46">
        <f t="shared" si="1"/>
        <v>-1711.4104687843501</v>
      </c>
      <c r="E64" s="76"/>
      <c r="F64" s="76"/>
      <c r="G64" s="76"/>
      <c r="H64" s="76"/>
      <c r="I64" s="76"/>
    </row>
    <row r="65" spans="1:9" x14ac:dyDescent="0.25">
      <c r="A65" s="44"/>
      <c r="B65" s="9">
        <v>55</v>
      </c>
      <c r="C65" s="12">
        <f t="shared" si="0"/>
        <v>1711.4104687843501</v>
      </c>
      <c r="D65" s="46">
        <f t="shared" si="1"/>
        <v>-1728.5245734721937</v>
      </c>
      <c r="E65" s="78">
        <f>SUM($C$11:$C$16)</f>
        <v>6152.0150600999996</v>
      </c>
      <c r="F65" s="76"/>
      <c r="G65" s="78"/>
      <c r="H65" s="76"/>
      <c r="I65" s="75">
        <f>SUM($C$11:$C$16)</f>
        <v>6152.0150600999996</v>
      </c>
    </row>
    <row r="66" spans="1:9" x14ac:dyDescent="0.25">
      <c r="A66" s="44"/>
      <c r="B66" s="9">
        <v>56</v>
      </c>
      <c r="C66" s="12">
        <f t="shared" si="0"/>
        <v>1728.5245734721937</v>
      </c>
      <c r="D66" s="46">
        <f t="shared" si="1"/>
        <v>-1745.8098192069156</v>
      </c>
      <c r="E66" s="76"/>
      <c r="F66" s="76"/>
      <c r="G66" s="76"/>
      <c r="H66" s="76"/>
      <c r="I66" s="76"/>
    </row>
    <row r="67" spans="1:9" x14ac:dyDescent="0.25">
      <c r="A67" s="44"/>
      <c r="B67" s="9">
        <v>57</v>
      </c>
      <c r="C67" s="12">
        <f t="shared" si="0"/>
        <v>1745.8098192069156</v>
      </c>
      <c r="D67" s="46">
        <f t="shared" si="1"/>
        <v>-1763.2679173989848</v>
      </c>
      <c r="E67" s="76"/>
      <c r="F67" s="75"/>
      <c r="G67" s="76"/>
      <c r="H67" s="76"/>
      <c r="I67" s="76"/>
    </row>
    <row r="68" spans="1:9" x14ac:dyDescent="0.25">
      <c r="A68" s="44"/>
      <c r="B68" s="9">
        <v>58</v>
      </c>
      <c r="C68" s="12">
        <f t="shared" si="0"/>
        <v>1763.2679173989848</v>
      </c>
      <c r="D68" s="46">
        <f t="shared" si="1"/>
        <v>-1780.9005965729746</v>
      </c>
      <c r="E68" s="76"/>
      <c r="F68" s="76"/>
      <c r="G68" s="76"/>
      <c r="H68" s="76"/>
      <c r="I68" s="76"/>
    </row>
    <row r="69" spans="1:9" x14ac:dyDescent="0.25">
      <c r="A69" s="44"/>
      <c r="B69" s="9">
        <v>59</v>
      </c>
      <c r="C69" s="12">
        <f t="shared" si="0"/>
        <v>1780.9005965729746</v>
      </c>
      <c r="D69" s="46">
        <f t="shared" si="1"/>
        <v>-1798.7096025387043</v>
      </c>
      <c r="E69" s="76"/>
      <c r="F69" s="76"/>
      <c r="G69" s="78">
        <f>B8+C12</f>
        <v>2010</v>
      </c>
      <c r="H69" s="76"/>
      <c r="I69" s="76"/>
    </row>
    <row r="70" spans="1:9" s="45" customFormat="1" ht="15.75" thickBot="1" x14ac:dyDescent="0.3">
      <c r="A70" s="44"/>
      <c r="B70" s="13">
        <v>60</v>
      </c>
      <c r="C70" s="12">
        <f t="shared" si="0"/>
        <v>1798.7096025387043</v>
      </c>
      <c r="D70" s="46">
        <f t="shared" si="1"/>
        <v>-1816.6966985640913</v>
      </c>
      <c r="E70" s="87"/>
      <c r="F70" s="88">
        <v>1000</v>
      </c>
      <c r="G70" s="88"/>
      <c r="H70" s="72"/>
      <c r="I70" s="73"/>
    </row>
  </sheetData>
  <mergeCells count="6">
    <mergeCell ref="A59:A70"/>
    <mergeCell ref="E7:I8"/>
    <mergeCell ref="A11:A22"/>
    <mergeCell ref="A23:A34"/>
    <mergeCell ref="A35:A46"/>
    <mergeCell ref="A47:A5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06CB5-BDCA-458D-9730-5AE37E11D17A}">
  <dimension ref="A1:V124"/>
  <sheetViews>
    <sheetView workbookViewId="0">
      <selection activeCell="L12" sqref="L12"/>
    </sheetView>
  </sheetViews>
  <sheetFormatPr baseColWidth="10" defaultRowHeight="15" x14ac:dyDescent="0.25"/>
  <cols>
    <col min="1" max="1" width="32.85546875" bestFit="1" customWidth="1"/>
    <col min="4" max="4" width="16.85546875" bestFit="1" customWidth="1"/>
    <col min="5" max="5" width="12.42578125" bestFit="1" customWidth="1"/>
    <col min="6" max="6" width="15.140625" customWidth="1"/>
    <col min="7" max="7" width="17.85546875" customWidth="1"/>
    <col min="8" max="8" width="20.5703125" customWidth="1"/>
    <col min="17" max="17" width="24.140625" bestFit="1" customWidth="1"/>
  </cols>
  <sheetData>
    <row r="1" spans="1:22" x14ac:dyDescent="0.25">
      <c r="A1" s="21" t="s">
        <v>14</v>
      </c>
    </row>
    <row r="2" spans="1:22" x14ac:dyDescent="0.25">
      <c r="B2" s="31"/>
      <c r="C2" s="31"/>
    </row>
    <row r="4" spans="1:22" x14ac:dyDescent="0.25">
      <c r="A4" s="4" t="s">
        <v>4</v>
      </c>
      <c r="B4" s="4" t="s">
        <v>5</v>
      </c>
      <c r="C4" s="4" t="s">
        <v>6</v>
      </c>
      <c r="D4" s="4" t="s">
        <v>7</v>
      </c>
      <c r="E4" s="4" t="s">
        <v>8</v>
      </c>
      <c r="F4" s="89" t="s">
        <v>43</v>
      </c>
      <c r="G4" s="89" t="s">
        <v>44</v>
      </c>
      <c r="H4" s="89" t="s">
        <v>45</v>
      </c>
      <c r="V4" t="s">
        <v>46</v>
      </c>
    </row>
    <row r="5" spans="1:22" x14ac:dyDescent="0.25">
      <c r="A5" s="32">
        <v>1</v>
      </c>
      <c r="B5" s="9">
        <v>1</v>
      </c>
      <c r="C5" s="29">
        <v>1</v>
      </c>
      <c r="D5" s="17">
        <f>(A5*100)*C5</f>
        <v>100</v>
      </c>
      <c r="E5" s="90">
        <f t="shared" ref="E5:E68" si="0">D5*30</f>
        <v>3000</v>
      </c>
      <c r="F5" s="91">
        <f>E5*12</f>
        <v>36000</v>
      </c>
      <c r="G5" s="91">
        <f>F5*2</f>
        <v>72000</v>
      </c>
      <c r="H5" s="91">
        <f>F5*5</f>
        <v>180000</v>
      </c>
      <c r="V5">
        <v>1</v>
      </c>
    </row>
    <row r="6" spans="1:22" x14ac:dyDescent="0.25">
      <c r="A6" s="33"/>
      <c r="B6" s="9">
        <v>2</v>
      </c>
      <c r="C6" s="29">
        <v>2</v>
      </c>
      <c r="D6" s="17">
        <f>(A5*100)*C6</f>
        <v>200</v>
      </c>
      <c r="E6" s="17">
        <f t="shared" si="0"/>
        <v>6000</v>
      </c>
      <c r="F6" s="91">
        <f t="shared" ref="F6:F69" si="1">E6*12</f>
        <v>72000</v>
      </c>
      <c r="G6" s="91">
        <f t="shared" ref="G6:G69" si="2">F6*2</f>
        <v>144000</v>
      </c>
      <c r="H6" s="91">
        <f t="shared" ref="H6:H69" si="3">F6*5</f>
        <v>360000</v>
      </c>
      <c r="V6">
        <v>2</v>
      </c>
    </row>
    <row r="7" spans="1:22" x14ac:dyDescent="0.25">
      <c r="A7" s="33"/>
      <c r="B7" s="9">
        <v>3</v>
      </c>
      <c r="C7" s="29">
        <v>4</v>
      </c>
      <c r="D7" s="17">
        <f>(A5*100)*C7</f>
        <v>400</v>
      </c>
      <c r="E7" s="17">
        <f t="shared" si="0"/>
        <v>12000</v>
      </c>
      <c r="F7" s="91">
        <f t="shared" si="1"/>
        <v>144000</v>
      </c>
      <c r="G7" s="91">
        <f t="shared" si="2"/>
        <v>288000</v>
      </c>
      <c r="H7" s="91">
        <f t="shared" si="3"/>
        <v>720000</v>
      </c>
      <c r="V7">
        <v>3</v>
      </c>
    </row>
    <row r="8" spans="1:22" x14ac:dyDescent="0.25">
      <c r="A8" s="33"/>
      <c r="B8" s="9">
        <v>4</v>
      </c>
      <c r="C8" s="29">
        <v>6</v>
      </c>
      <c r="D8" s="17">
        <f>(A5*100)*C8</f>
        <v>600</v>
      </c>
      <c r="E8" s="17">
        <f t="shared" si="0"/>
        <v>18000</v>
      </c>
      <c r="F8" s="91">
        <f t="shared" si="1"/>
        <v>216000</v>
      </c>
      <c r="G8" s="91">
        <f t="shared" si="2"/>
        <v>432000</v>
      </c>
      <c r="H8" s="91">
        <f t="shared" si="3"/>
        <v>1080000</v>
      </c>
      <c r="V8">
        <v>4</v>
      </c>
    </row>
    <row r="9" spans="1:22" x14ac:dyDescent="0.25">
      <c r="A9" s="34"/>
      <c r="B9" s="9">
        <v>5</v>
      </c>
      <c r="C9" s="29">
        <v>8</v>
      </c>
      <c r="D9" s="17">
        <f>(A5*100)*C9</f>
        <v>800</v>
      </c>
      <c r="E9" s="17">
        <f t="shared" si="0"/>
        <v>24000</v>
      </c>
      <c r="F9" s="91">
        <f t="shared" si="1"/>
        <v>288000</v>
      </c>
      <c r="G9" s="91">
        <f t="shared" si="2"/>
        <v>576000</v>
      </c>
      <c r="H9" s="91">
        <f t="shared" si="3"/>
        <v>1440000</v>
      </c>
      <c r="V9">
        <v>5</v>
      </c>
    </row>
    <row r="10" spans="1:22" x14ac:dyDescent="0.25">
      <c r="A10" s="35">
        <v>2</v>
      </c>
      <c r="B10" s="8">
        <v>1</v>
      </c>
      <c r="C10" s="30">
        <v>1</v>
      </c>
      <c r="D10" s="18">
        <f>(A10*100)*C10</f>
        <v>200</v>
      </c>
      <c r="E10" s="18">
        <f t="shared" si="0"/>
        <v>6000</v>
      </c>
      <c r="F10" s="25">
        <f t="shared" si="1"/>
        <v>72000</v>
      </c>
      <c r="G10" s="25">
        <f t="shared" si="2"/>
        <v>144000</v>
      </c>
      <c r="H10" s="25">
        <f t="shared" si="3"/>
        <v>360000</v>
      </c>
    </row>
    <row r="11" spans="1:22" x14ac:dyDescent="0.25">
      <c r="A11" s="36"/>
      <c r="B11" s="8">
        <v>2</v>
      </c>
      <c r="C11" s="30">
        <v>2</v>
      </c>
      <c r="D11" s="18">
        <f>(A10*100)*C11</f>
        <v>400</v>
      </c>
      <c r="E11" s="18">
        <f t="shared" si="0"/>
        <v>12000</v>
      </c>
      <c r="F11" s="25">
        <f t="shared" si="1"/>
        <v>144000</v>
      </c>
      <c r="G11" s="25">
        <f t="shared" si="2"/>
        <v>288000</v>
      </c>
      <c r="H11" s="25">
        <f t="shared" si="3"/>
        <v>720000</v>
      </c>
    </row>
    <row r="12" spans="1:22" x14ac:dyDescent="0.25">
      <c r="A12" s="36"/>
      <c r="B12" s="8">
        <v>3</v>
      </c>
      <c r="C12" s="30">
        <v>4</v>
      </c>
      <c r="D12" s="18">
        <f>(A10*100)*C12</f>
        <v>800</v>
      </c>
      <c r="E12" s="18">
        <f t="shared" si="0"/>
        <v>24000</v>
      </c>
      <c r="F12" s="25">
        <f t="shared" si="1"/>
        <v>288000</v>
      </c>
      <c r="G12" s="25">
        <f t="shared" si="2"/>
        <v>576000</v>
      </c>
      <c r="H12" s="25">
        <f t="shared" si="3"/>
        <v>1440000</v>
      </c>
    </row>
    <row r="13" spans="1:22" x14ac:dyDescent="0.25">
      <c r="A13" s="36"/>
      <c r="B13" s="8">
        <v>4</v>
      </c>
      <c r="C13" s="30">
        <v>6</v>
      </c>
      <c r="D13" s="18">
        <f>(A10*100)*C13</f>
        <v>1200</v>
      </c>
      <c r="E13" s="18">
        <f t="shared" si="0"/>
        <v>36000</v>
      </c>
      <c r="F13" s="25">
        <f t="shared" si="1"/>
        <v>432000</v>
      </c>
      <c r="G13" s="25">
        <f t="shared" si="2"/>
        <v>864000</v>
      </c>
      <c r="H13" s="25">
        <f t="shared" si="3"/>
        <v>2160000</v>
      </c>
    </row>
    <row r="14" spans="1:22" x14ac:dyDescent="0.25">
      <c r="A14" s="37"/>
      <c r="B14" s="8">
        <v>5</v>
      </c>
      <c r="C14" s="30">
        <v>8</v>
      </c>
      <c r="D14" s="18">
        <f>(A10*100)*C14</f>
        <v>1600</v>
      </c>
      <c r="E14" s="18">
        <f t="shared" si="0"/>
        <v>48000</v>
      </c>
      <c r="F14" s="25">
        <f t="shared" si="1"/>
        <v>576000</v>
      </c>
      <c r="G14" s="25">
        <f t="shared" si="2"/>
        <v>1152000</v>
      </c>
      <c r="H14" s="25">
        <f t="shared" si="3"/>
        <v>2880000</v>
      </c>
    </row>
    <row r="15" spans="1:22" x14ac:dyDescent="0.25">
      <c r="A15" s="32">
        <v>3</v>
      </c>
      <c r="B15" s="9">
        <v>1</v>
      </c>
      <c r="C15" s="29">
        <v>1</v>
      </c>
      <c r="D15" s="17">
        <f>(A15*100)*C15</f>
        <v>300</v>
      </c>
      <c r="E15" s="17">
        <f t="shared" si="0"/>
        <v>9000</v>
      </c>
      <c r="F15" s="91">
        <f t="shared" si="1"/>
        <v>108000</v>
      </c>
      <c r="G15" s="91">
        <f t="shared" si="2"/>
        <v>216000</v>
      </c>
      <c r="H15" s="91">
        <f t="shared" si="3"/>
        <v>540000</v>
      </c>
    </row>
    <row r="16" spans="1:22" x14ac:dyDescent="0.25">
      <c r="A16" s="33"/>
      <c r="B16" s="9">
        <v>2</v>
      </c>
      <c r="C16" s="29">
        <v>2</v>
      </c>
      <c r="D16" s="17">
        <f>(A15*100)*C16</f>
        <v>600</v>
      </c>
      <c r="E16" s="17">
        <f t="shared" si="0"/>
        <v>18000</v>
      </c>
      <c r="F16" s="91">
        <f t="shared" si="1"/>
        <v>216000</v>
      </c>
      <c r="G16" s="91">
        <f t="shared" si="2"/>
        <v>432000</v>
      </c>
      <c r="H16" s="91">
        <f t="shared" si="3"/>
        <v>1080000</v>
      </c>
    </row>
    <row r="17" spans="1:8" x14ac:dyDescent="0.25">
      <c r="A17" s="33"/>
      <c r="B17" s="9">
        <v>3</v>
      </c>
      <c r="C17" s="29">
        <v>4</v>
      </c>
      <c r="D17" s="17">
        <f>(A15*100)*C17</f>
        <v>1200</v>
      </c>
      <c r="E17" s="17">
        <f t="shared" si="0"/>
        <v>36000</v>
      </c>
      <c r="F17" s="91">
        <f t="shared" si="1"/>
        <v>432000</v>
      </c>
      <c r="G17" s="91">
        <f t="shared" si="2"/>
        <v>864000</v>
      </c>
      <c r="H17" s="91">
        <f t="shared" si="3"/>
        <v>2160000</v>
      </c>
    </row>
    <row r="18" spans="1:8" x14ac:dyDescent="0.25">
      <c r="A18" s="33"/>
      <c r="B18" s="9">
        <v>4</v>
      </c>
      <c r="C18" s="29">
        <v>6</v>
      </c>
      <c r="D18" s="17">
        <f>(A15*100)*C18</f>
        <v>1800</v>
      </c>
      <c r="E18" s="17">
        <f t="shared" si="0"/>
        <v>54000</v>
      </c>
      <c r="F18" s="91">
        <f t="shared" si="1"/>
        <v>648000</v>
      </c>
      <c r="G18" s="91">
        <f t="shared" si="2"/>
        <v>1296000</v>
      </c>
      <c r="H18" s="91">
        <f t="shared" si="3"/>
        <v>3240000</v>
      </c>
    </row>
    <row r="19" spans="1:8" x14ac:dyDescent="0.25">
      <c r="A19" s="34"/>
      <c r="B19" s="9">
        <v>5</v>
      </c>
      <c r="C19" s="29">
        <v>8</v>
      </c>
      <c r="D19" s="17">
        <f>(A15*100)*C19</f>
        <v>2400</v>
      </c>
      <c r="E19" s="17">
        <f t="shared" si="0"/>
        <v>72000</v>
      </c>
      <c r="F19" s="91">
        <f t="shared" si="1"/>
        <v>864000</v>
      </c>
      <c r="G19" s="91">
        <f t="shared" si="2"/>
        <v>1728000</v>
      </c>
      <c r="H19" s="91">
        <f t="shared" si="3"/>
        <v>4320000</v>
      </c>
    </row>
    <row r="20" spans="1:8" x14ac:dyDescent="0.25">
      <c r="A20" s="35">
        <v>4</v>
      </c>
      <c r="B20" s="8">
        <v>1</v>
      </c>
      <c r="C20" s="30">
        <v>1</v>
      </c>
      <c r="D20" s="18">
        <f t="shared" ref="D20" si="4">(A20*100)*C20</f>
        <v>400</v>
      </c>
      <c r="E20" s="18">
        <f t="shared" si="0"/>
        <v>12000</v>
      </c>
      <c r="F20" s="25">
        <f t="shared" si="1"/>
        <v>144000</v>
      </c>
      <c r="G20" s="25">
        <f t="shared" si="2"/>
        <v>288000</v>
      </c>
      <c r="H20" s="25">
        <f t="shared" si="3"/>
        <v>720000</v>
      </c>
    </row>
    <row r="21" spans="1:8" x14ac:dyDescent="0.25">
      <c r="A21" s="36"/>
      <c r="B21" s="8">
        <v>2</v>
      </c>
      <c r="C21" s="30">
        <v>2</v>
      </c>
      <c r="D21" s="18">
        <f t="shared" ref="D21" si="5">(A20*100)*C21</f>
        <v>800</v>
      </c>
      <c r="E21" s="18">
        <f t="shared" si="0"/>
        <v>24000</v>
      </c>
      <c r="F21" s="25">
        <f t="shared" si="1"/>
        <v>288000</v>
      </c>
      <c r="G21" s="25">
        <f t="shared" si="2"/>
        <v>576000</v>
      </c>
      <c r="H21" s="25">
        <f t="shared" si="3"/>
        <v>1440000</v>
      </c>
    </row>
    <row r="22" spans="1:8" x14ac:dyDescent="0.25">
      <c r="A22" s="36"/>
      <c r="B22" s="8">
        <v>3</v>
      </c>
      <c r="C22" s="30">
        <v>4</v>
      </c>
      <c r="D22" s="18">
        <f t="shared" ref="D22" si="6">(A20*100)*C22</f>
        <v>1600</v>
      </c>
      <c r="E22" s="18">
        <f t="shared" si="0"/>
        <v>48000</v>
      </c>
      <c r="F22" s="25">
        <f t="shared" si="1"/>
        <v>576000</v>
      </c>
      <c r="G22" s="25">
        <f t="shared" si="2"/>
        <v>1152000</v>
      </c>
      <c r="H22" s="25">
        <f t="shared" si="3"/>
        <v>2880000</v>
      </c>
    </row>
    <row r="23" spans="1:8" x14ac:dyDescent="0.25">
      <c r="A23" s="36"/>
      <c r="B23" s="8">
        <v>4</v>
      </c>
      <c r="C23" s="30">
        <v>6</v>
      </c>
      <c r="D23" s="18">
        <f t="shared" ref="D23" si="7">(A20*100)*C23</f>
        <v>2400</v>
      </c>
      <c r="E23" s="18">
        <f t="shared" si="0"/>
        <v>72000</v>
      </c>
      <c r="F23" s="25">
        <f t="shared" si="1"/>
        <v>864000</v>
      </c>
      <c r="G23" s="25">
        <f t="shared" si="2"/>
        <v>1728000</v>
      </c>
      <c r="H23" s="25">
        <f t="shared" si="3"/>
        <v>4320000</v>
      </c>
    </row>
    <row r="24" spans="1:8" x14ac:dyDescent="0.25">
      <c r="A24" s="37"/>
      <c r="B24" s="8">
        <v>5</v>
      </c>
      <c r="C24" s="30">
        <v>8</v>
      </c>
      <c r="D24" s="18">
        <f t="shared" ref="D24" si="8">(A20*100)*C24</f>
        <v>3200</v>
      </c>
      <c r="E24" s="18">
        <f t="shared" si="0"/>
        <v>96000</v>
      </c>
      <c r="F24" s="25">
        <f t="shared" si="1"/>
        <v>1152000</v>
      </c>
      <c r="G24" s="25">
        <f t="shared" si="2"/>
        <v>2304000</v>
      </c>
      <c r="H24" s="25">
        <f t="shared" si="3"/>
        <v>5760000</v>
      </c>
    </row>
    <row r="25" spans="1:8" x14ac:dyDescent="0.25">
      <c r="A25" s="32">
        <v>5</v>
      </c>
      <c r="B25" s="9">
        <v>1</v>
      </c>
      <c r="C25" s="29">
        <v>1</v>
      </c>
      <c r="D25" s="19">
        <f t="shared" ref="D25" si="9">(A25*100)*C25</f>
        <v>500</v>
      </c>
      <c r="E25" s="17">
        <f t="shared" si="0"/>
        <v>15000</v>
      </c>
      <c r="F25" s="91">
        <f t="shared" si="1"/>
        <v>180000</v>
      </c>
      <c r="G25" s="91">
        <f t="shared" si="2"/>
        <v>360000</v>
      </c>
      <c r="H25" s="91">
        <f t="shared" si="3"/>
        <v>900000</v>
      </c>
    </row>
    <row r="26" spans="1:8" x14ac:dyDescent="0.25">
      <c r="A26" s="33"/>
      <c r="B26" s="9">
        <v>2</v>
      </c>
      <c r="C26" s="29">
        <v>2</v>
      </c>
      <c r="D26" s="19">
        <f t="shared" ref="D26" si="10">(A25*100)*C26</f>
        <v>1000</v>
      </c>
      <c r="E26" s="17">
        <f t="shared" si="0"/>
        <v>30000</v>
      </c>
      <c r="F26" s="91">
        <f t="shared" si="1"/>
        <v>360000</v>
      </c>
      <c r="G26" s="91">
        <f t="shared" si="2"/>
        <v>720000</v>
      </c>
      <c r="H26" s="91">
        <f t="shared" si="3"/>
        <v>1800000</v>
      </c>
    </row>
    <row r="27" spans="1:8" x14ac:dyDescent="0.25">
      <c r="A27" s="33"/>
      <c r="B27" s="9">
        <v>3</v>
      </c>
      <c r="C27" s="29">
        <v>4</v>
      </c>
      <c r="D27" s="19">
        <f t="shared" ref="D27" si="11">(A25*100)*C27</f>
        <v>2000</v>
      </c>
      <c r="E27" s="17">
        <f t="shared" si="0"/>
        <v>60000</v>
      </c>
      <c r="F27" s="91">
        <f t="shared" si="1"/>
        <v>720000</v>
      </c>
      <c r="G27" s="91">
        <f t="shared" si="2"/>
        <v>1440000</v>
      </c>
      <c r="H27" s="91">
        <f t="shared" si="3"/>
        <v>3600000</v>
      </c>
    </row>
    <row r="28" spans="1:8" x14ac:dyDescent="0.25">
      <c r="A28" s="33"/>
      <c r="B28" s="9">
        <v>4</v>
      </c>
      <c r="C28" s="29">
        <v>6</v>
      </c>
      <c r="D28" s="19">
        <f t="shared" ref="D28" si="12">(A25*100)*C28</f>
        <v>3000</v>
      </c>
      <c r="E28" s="17">
        <f t="shared" si="0"/>
        <v>90000</v>
      </c>
      <c r="F28" s="91">
        <f t="shared" si="1"/>
        <v>1080000</v>
      </c>
      <c r="G28" s="91">
        <f t="shared" si="2"/>
        <v>2160000</v>
      </c>
      <c r="H28" s="91">
        <f t="shared" si="3"/>
        <v>5400000</v>
      </c>
    </row>
    <row r="29" spans="1:8" x14ac:dyDescent="0.25">
      <c r="A29" s="34"/>
      <c r="B29" s="9">
        <v>5</v>
      </c>
      <c r="C29" s="29">
        <v>8</v>
      </c>
      <c r="D29" s="19">
        <f t="shared" ref="D29" si="13">(A25*100)*C29</f>
        <v>4000</v>
      </c>
      <c r="E29" s="17">
        <f t="shared" si="0"/>
        <v>120000</v>
      </c>
      <c r="F29" s="91">
        <f t="shared" si="1"/>
        <v>1440000</v>
      </c>
      <c r="G29" s="91">
        <f t="shared" si="2"/>
        <v>2880000</v>
      </c>
      <c r="H29" s="91">
        <f t="shared" si="3"/>
        <v>7200000</v>
      </c>
    </row>
    <row r="30" spans="1:8" x14ac:dyDescent="0.25">
      <c r="A30" s="35">
        <v>6</v>
      </c>
      <c r="B30" s="8">
        <v>1</v>
      </c>
      <c r="C30" s="30">
        <v>1</v>
      </c>
      <c r="D30" s="20">
        <f t="shared" ref="D30" si="14">(A30*100)*C30</f>
        <v>600</v>
      </c>
      <c r="E30" s="18">
        <f t="shared" si="0"/>
        <v>18000</v>
      </c>
      <c r="F30" s="25">
        <f t="shared" si="1"/>
        <v>216000</v>
      </c>
      <c r="G30" s="25">
        <f t="shared" si="2"/>
        <v>432000</v>
      </c>
      <c r="H30" s="25">
        <f t="shared" si="3"/>
        <v>1080000</v>
      </c>
    </row>
    <row r="31" spans="1:8" x14ac:dyDescent="0.25">
      <c r="A31" s="36"/>
      <c r="B31" s="8">
        <v>2</v>
      </c>
      <c r="C31" s="30">
        <v>2</v>
      </c>
      <c r="D31" s="20">
        <f t="shared" ref="D31" si="15">(A30*100)*C31</f>
        <v>1200</v>
      </c>
      <c r="E31" s="18">
        <f t="shared" si="0"/>
        <v>36000</v>
      </c>
      <c r="F31" s="25">
        <f t="shared" si="1"/>
        <v>432000</v>
      </c>
      <c r="G31" s="25">
        <f t="shared" si="2"/>
        <v>864000</v>
      </c>
      <c r="H31" s="25">
        <f t="shared" si="3"/>
        <v>2160000</v>
      </c>
    </row>
    <row r="32" spans="1:8" x14ac:dyDescent="0.25">
      <c r="A32" s="36"/>
      <c r="B32" s="8">
        <v>3</v>
      </c>
      <c r="C32" s="30">
        <v>4</v>
      </c>
      <c r="D32" s="20">
        <f t="shared" ref="D32" si="16">(A30*100)*C32</f>
        <v>2400</v>
      </c>
      <c r="E32" s="18">
        <f t="shared" si="0"/>
        <v>72000</v>
      </c>
      <c r="F32" s="25">
        <f t="shared" si="1"/>
        <v>864000</v>
      </c>
      <c r="G32" s="25">
        <f t="shared" si="2"/>
        <v>1728000</v>
      </c>
      <c r="H32" s="25">
        <f t="shared" si="3"/>
        <v>4320000</v>
      </c>
    </row>
    <row r="33" spans="1:8" x14ac:dyDescent="0.25">
      <c r="A33" s="36"/>
      <c r="B33" s="8">
        <v>4</v>
      </c>
      <c r="C33" s="30">
        <v>6</v>
      </c>
      <c r="D33" s="20">
        <f t="shared" ref="D33" si="17">(A30*100)*C33</f>
        <v>3600</v>
      </c>
      <c r="E33" s="18">
        <f t="shared" si="0"/>
        <v>108000</v>
      </c>
      <c r="F33" s="25">
        <f t="shared" si="1"/>
        <v>1296000</v>
      </c>
      <c r="G33" s="25">
        <f t="shared" si="2"/>
        <v>2592000</v>
      </c>
      <c r="H33" s="25">
        <f t="shared" si="3"/>
        <v>6480000</v>
      </c>
    </row>
    <row r="34" spans="1:8" x14ac:dyDescent="0.25">
      <c r="A34" s="37"/>
      <c r="B34" s="8">
        <v>5</v>
      </c>
      <c r="C34" s="30">
        <v>8</v>
      </c>
      <c r="D34" s="20">
        <f t="shared" ref="D34" si="18">(A30*100)*C34</f>
        <v>4800</v>
      </c>
      <c r="E34" s="18">
        <f t="shared" si="0"/>
        <v>144000</v>
      </c>
      <c r="F34" s="25">
        <f t="shared" si="1"/>
        <v>1728000</v>
      </c>
      <c r="G34" s="25">
        <f t="shared" si="2"/>
        <v>3456000</v>
      </c>
      <c r="H34" s="25">
        <f t="shared" si="3"/>
        <v>8640000</v>
      </c>
    </row>
    <row r="35" spans="1:8" x14ac:dyDescent="0.25">
      <c r="A35" s="32">
        <v>7</v>
      </c>
      <c r="B35" s="9">
        <v>1</v>
      </c>
      <c r="C35" s="29">
        <v>1</v>
      </c>
      <c r="D35" s="17">
        <f t="shared" ref="D35" si="19">(A35*100)*C35</f>
        <v>700</v>
      </c>
      <c r="E35" s="17">
        <f t="shared" si="0"/>
        <v>21000</v>
      </c>
      <c r="F35" s="91">
        <f t="shared" si="1"/>
        <v>252000</v>
      </c>
      <c r="G35" s="91">
        <f t="shared" si="2"/>
        <v>504000</v>
      </c>
      <c r="H35" s="91">
        <f t="shared" si="3"/>
        <v>1260000</v>
      </c>
    </row>
    <row r="36" spans="1:8" x14ac:dyDescent="0.25">
      <c r="A36" s="33"/>
      <c r="B36" s="9">
        <v>2</v>
      </c>
      <c r="C36" s="29">
        <v>2</v>
      </c>
      <c r="D36" s="17">
        <f t="shared" ref="D36" si="20">(A35*100)*C36</f>
        <v>1400</v>
      </c>
      <c r="E36" s="17">
        <f t="shared" si="0"/>
        <v>42000</v>
      </c>
      <c r="F36" s="91">
        <f t="shared" si="1"/>
        <v>504000</v>
      </c>
      <c r="G36" s="91">
        <f t="shared" si="2"/>
        <v>1008000</v>
      </c>
      <c r="H36" s="91">
        <f t="shared" si="3"/>
        <v>2520000</v>
      </c>
    </row>
    <row r="37" spans="1:8" x14ac:dyDescent="0.25">
      <c r="A37" s="33"/>
      <c r="B37" s="9">
        <v>3</v>
      </c>
      <c r="C37" s="29">
        <v>4</v>
      </c>
      <c r="D37" s="17">
        <f t="shared" ref="D37" si="21">(A35*100)*C37</f>
        <v>2800</v>
      </c>
      <c r="E37" s="17">
        <f t="shared" si="0"/>
        <v>84000</v>
      </c>
      <c r="F37" s="91">
        <f t="shared" si="1"/>
        <v>1008000</v>
      </c>
      <c r="G37" s="91">
        <f t="shared" si="2"/>
        <v>2016000</v>
      </c>
      <c r="H37" s="91">
        <f t="shared" si="3"/>
        <v>5040000</v>
      </c>
    </row>
    <row r="38" spans="1:8" x14ac:dyDescent="0.25">
      <c r="A38" s="33"/>
      <c r="B38" s="9">
        <v>4</v>
      </c>
      <c r="C38" s="29">
        <v>6</v>
      </c>
      <c r="D38" s="17">
        <f t="shared" ref="D38" si="22">(A35*100)*C38</f>
        <v>4200</v>
      </c>
      <c r="E38" s="17">
        <f t="shared" si="0"/>
        <v>126000</v>
      </c>
      <c r="F38" s="91">
        <f t="shared" si="1"/>
        <v>1512000</v>
      </c>
      <c r="G38" s="91">
        <f t="shared" si="2"/>
        <v>3024000</v>
      </c>
      <c r="H38" s="91">
        <f t="shared" si="3"/>
        <v>7560000</v>
      </c>
    </row>
    <row r="39" spans="1:8" x14ac:dyDescent="0.25">
      <c r="A39" s="34"/>
      <c r="B39" s="9">
        <v>5</v>
      </c>
      <c r="C39" s="29">
        <v>8</v>
      </c>
      <c r="D39" s="17">
        <f t="shared" ref="D39" si="23">(A35*100)*C39</f>
        <v>5600</v>
      </c>
      <c r="E39" s="17">
        <f t="shared" si="0"/>
        <v>168000</v>
      </c>
      <c r="F39" s="91">
        <f t="shared" si="1"/>
        <v>2016000</v>
      </c>
      <c r="G39" s="91">
        <f t="shared" si="2"/>
        <v>4032000</v>
      </c>
      <c r="H39" s="91">
        <f t="shared" si="3"/>
        <v>10080000</v>
      </c>
    </row>
    <row r="40" spans="1:8" x14ac:dyDescent="0.25">
      <c r="A40" s="35">
        <v>8</v>
      </c>
      <c r="B40" s="8">
        <v>1</v>
      </c>
      <c r="C40" s="30">
        <v>1</v>
      </c>
      <c r="D40" s="18">
        <f t="shared" ref="D40" si="24">(A40*100)*C40</f>
        <v>800</v>
      </c>
      <c r="E40" s="18">
        <f t="shared" si="0"/>
        <v>24000</v>
      </c>
      <c r="F40" s="25">
        <f t="shared" si="1"/>
        <v>288000</v>
      </c>
      <c r="G40" s="25">
        <f t="shared" si="2"/>
        <v>576000</v>
      </c>
      <c r="H40" s="25">
        <f t="shared" si="3"/>
        <v>1440000</v>
      </c>
    </row>
    <row r="41" spans="1:8" x14ac:dyDescent="0.25">
      <c r="A41" s="36"/>
      <c r="B41" s="8">
        <v>2</v>
      </c>
      <c r="C41" s="30">
        <v>2</v>
      </c>
      <c r="D41" s="18">
        <f t="shared" ref="D41" si="25">(A40*100)*C41</f>
        <v>1600</v>
      </c>
      <c r="E41" s="18">
        <f t="shared" si="0"/>
        <v>48000</v>
      </c>
      <c r="F41" s="25">
        <f t="shared" si="1"/>
        <v>576000</v>
      </c>
      <c r="G41" s="25">
        <f t="shared" si="2"/>
        <v>1152000</v>
      </c>
      <c r="H41" s="25">
        <f t="shared" si="3"/>
        <v>2880000</v>
      </c>
    </row>
    <row r="42" spans="1:8" x14ac:dyDescent="0.25">
      <c r="A42" s="36"/>
      <c r="B42" s="8">
        <v>3</v>
      </c>
      <c r="C42" s="30">
        <v>4</v>
      </c>
      <c r="D42" s="18">
        <f t="shared" ref="D42" si="26">(A40*100)*C42</f>
        <v>3200</v>
      </c>
      <c r="E42" s="18">
        <f t="shared" si="0"/>
        <v>96000</v>
      </c>
      <c r="F42" s="25">
        <f t="shared" si="1"/>
        <v>1152000</v>
      </c>
      <c r="G42" s="25">
        <f t="shared" si="2"/>
        <v>2304000</v>
      </c>
      <c r="H42" s="25">
        <f t="shared" si="3"/>
        <v>5760000</v>
      </c>
    </row>
    <row r="43" spans="1:8" x14ac:dyDescent="0.25">
      <c r="A43" s="36"/>
      <c r="B43" s="8">
        <v>4</v>
      </c>
      <c r="C43" s="30">
        <v>6</v>
      </c>
      <c r="D43" s="18">
        <f t="shared" ref="D43" si="27">(A40*100)*C43</f>
        <v>4800</v>
      </c>
      <c r="E43" s="18">
        <f t="shared" si="0"/>
        <v>144000</v>
      </c>
      <c r="F43" s="25">
        <f t="shared" si="1"/>
        <v>1728000</v>
      </c>
      <c r="G43" s="25">
        <f t="shared" si="2"/>
        <v>3456000</v>
      </c>
      <c r="H43" s="25">
        <f t="shared" si="3"/>
        <v>8640000</v>
      </c>
    </row>
    <row r="44" spans="1:8" x14ac:dyDescent="0.25">
      <c r="A44" s="37"/>
      <c r="B44" s="8">
        <v>5</v>
      </c>
      <c r="C44" s="30">
        <v>8</v>
      </c>
      <c r="D44" s="18">
        <f t="shared" ref="D44" si="28">(A40*100)*C44</f>
        <v>6400</v>
      </c>
      <c r="E44" s="18">
        <f t="shared" si="0"/>
        <v>192000</v>
      </c>
      <c r="F44" s="25">
        <f t="shared" si="1"/>
        <v>2304000</v>
      </c>
      <c r="G44" s="25">
        <f t="shared" si="2"/>
        <v>4608000</v>
      </c>
      <c r="H44" s="25">
        <f t="shared" si="3"/>
        <v>11520000</v>
      </c>
    </row>
    <row r="45" spans="1:8" x14ac:dyDescent="0.25">
      <c r="A45" s="32">
        <v>9</v>
      </c>
      <c r="B45" s="9">
        <v>1</v>
      </c>
      <c r="C45" s="29">
        <v>1</v>
      </c>
      <c r="D45" s="17">
        <f t="shared" ref="D45" si="29">(A45*100)*C45</f>
        <v>900</v>
      </c>
      <c r="E45" s="17">
        <f t="shared" si="0"/>
        <v>27000</v>
      </c>
      <c r="F45" s="91">
        <f t="shared" si="1"/>
        <v>324000</v>
      </c>
      <c r="G45" s="91">
        <f t="shared" si="2"/>
        <v>648000</v>
      </c>
      <c r="H45" s="91">
        <f t="shared" si="3"/>
        <v>1620000</v>
      </c>
    </row>
    <row r="46" spans="1:8" x14ac:dyDescent="0.25">
      <c r="A46" s="33"/>
      <c r="B46" s="9">
        <v>2</v>
      </c>
      <c r="C46" s="29">
        <v>2</v>
      </c>
      <c r="D46" s="17">
        <f t="shared" ref="D46" si="30">(A45*100)*C46</f>
        <v>1800</v>
      </c>
      <c r="E46" s="17">
        <f t="shared" si="0"/>
        <v>54000</v>
      </c>
      <c r="F46" s="91">
        <f t="shared" si="1"/>
        <v>648000</v>
      </c>
      <c r="G46" s="91">
        <f t="shared" si="2"/>
        <v>1296000</v>
      </c>
      <c r="H46" s="91">
        <f t="shared" si="3"/>
        <v>3240000</v>
      </c>
    </row>
    <row r="47" spans="1:8" x14ac:dyDescent="0.25">
      <c r="A47" s="33"/>
      <c r="B47" s="9">
        <v>3</v>
      </c>
      <c r="C47" s="29">
        <v>4</v>
      </c>
      <c r="D47" s="17">
        <f t="shared" ref="D47" si="31">(A45*100)*C47</f>
        <v>3600</v>
      </c>
      <c r="E47" s="17">
        <f t="shared" si="0"/>
        <v>108000</v>
      </c>
      <c r="F47" s="91">
        <f t="shared" si="1"/>
        <v>1296000</v>
      </c>
      <c r="G47" s="91">
        <f t="shared" si="2"/>
        <v>2592000</v>
      </c>
      <c r="H47" s="91">
        <f t="shared" si="3"/>
        <v>6480000</v>
      </c>
    </row>
    <row r="48" spans="1:8" x14ac:dyDescent="0.25">
      <c r="A48" s="33"/>
      <c r="B48" s="9">
        <v>4</v>
      </c>
      <c r="C48" s="29">
        <v>6</v>
      </c>
      <c r="D48" s="17">
        <f t="shared" ref="D48" si="32">(A45*100)*C48</f>
        <v>5400</v>
      </c>
      <c r="E48" s="17">
        <f t="shared" si="0"/>
        <v>162000</v>
      </c>
      <c r="F48" s="91">
        <f t="shared" si="1"/>
        <v>1944000</v>
      </c>
      <c r="G48" s="91">
        <f t="shared" si="2"/>
        <v>3888000</v>
      </c>
      <c r="H48" s="91">
        <f t="shared" si="3"/>
        <v>9720000</v>
      </c>
    </row>
    <row r="49" spans="1:8" x14ac:dyDescent="0.25">
      <c r="A49" s="34"/>
      <c r="B49" s="9">
        <v>5</v>
      </c>
      <c r="C49" s="29">
        <v>8</v>
      </c>
      <c r="D49" s="17">
        <f t="shared" ref="D49" si="33">(A45*100)*C49</f>
        <v>7200</v>
      </c>
      <c r="E49" s="17">
        <f t="shared" si="0"/>
        <v>216000</v>
      </c>
      <c r="F49" s="91">
        <f t="shared" si="1"/>
        <v>2592000</v>
      </c>
      <c r="G49" s="91">
        <f t="shared" si="2"/>
        <v>5184000</v>
      </c>
      <c r="H49" s="91">
        <f t="shared" si="3"/>
        <v>12960000</v>
      </c>
    </row>
    <row r="50" spans="1:8" x14ac:dyDescent="0.25">
      <c r="A50" s="35">
        <v>10</v>
      </c>
      <c r="B50" s="8">
        <v>1</v>
      </c>
      <c r="C50" s="30">
        <v>1</v>
      </c>
      <c r="D50" s="20">
        <f t="shared" ref="D50" si="34">(A50*100)*C50</f>
        <v>1000</v>
      </c>
      <c r="E50" s="18">
        <f t="shared" si="0"/>
        <v>30000</v>
      </c>
      <c r="F50" s="25">
        <f t="shared" si="1"/>
        <v>360000</v>
      </c>
      <c r="G50" s="25">
        <f t="shared" si="2"/>
        <v>720000</v>
      </c>
      <c r="H50" s="25">
        <f t="shared" si="3"/>
        <v>1800000</v>
      </c>
    </row>
    <row r="51" spans="1:8" x14ac:dyDescent="0.25">
      <c r="A51" s="36"/>
      <c r="B51" s="8">
        <v>2</v>
      </c>
      <c r="C51" s="30">
        <v>2</v>
      </c>
      <c r="D51" s="20">
        <f t="shared" ref="D51" si="35">(A50*100)*C51</f>
        <v>2000</v>
      </c>
      <c r="E51" s="18">
        <f t="shared" si="0"/>
        <v>60000</v>
      </c>
      <c r="F51" s="25">
        <f t="shared" si="1"/>
        <v>720000</v>
      </c>
      <c r="G51" s="25">
        <f t="shared" si="2"/>
        <v>1440000</v>
      </c>
      <c r="H51" s="25">
        <f t="shared" si="3"/>
        <v>3600000</v>
      </c>
    </row>
    <row r="52" spans="1:8" x14ac:dyDescent="0.25">
      <c r="A52" s="36"/>
      <c r="B52" s="8">
        <v>3</v>
      </c>
      <c r="C52" s="30">
        <v>4</v>
      </c>
      <c r="D52" s="20">
        <f t="shared" ref="D52" si="36">(A50*100)*C52</f>
        <v>4000</v>
      </c>
      <c r="E52" s="18">
        <f t="shared" si="0"/>
        <v>120000</v>
      </c>
      <c r="F52" s="25">
        <f t="shared" si="1"/>
        <v>1440000</v>
      </c>
      <c r="G52" s="25">
        <f t="shared" si="2"/>
        <v>2880000</v>
      </c>
      <c r="H52" s="25">
        <f t="shared" si="3"/>
        <v>7200000</v>
      </c>
    </row>
    <row r="53" spans="1:8" x14ac:dyDescent="0.25">
      <c r="A53" s="36"/>
      <c r="B53" s="8">
        <v>4</v>
      </c>
      <c r="C53" s="30">
        <v>6</v>
      </c>
      <c r="D53" s="20">
        <f t="shared" ref="D53" si="37">(A50*100)*C53</f>
        <v>6000</v>
      </c>
      <c r="E53" s="18">
        <f t="shared" si="0"/>
        <v>180000</v>
      </c>
      <c r="F53" s="25">
        <f t="shared" si="1"/>
        <v>2160000</v>
      </c>
      <c r="G53" s="25">
        <f t="shared" si="2"/>
        <v>4320000</v>
      </c>
      <c r="H53" s="25">
        <f t="shared" si="3"/>
        <v>10800000</v>
      </c>
    </row>
    <row r="54" spans="1:8" x14ac:dyDescent="0.25">
      <c r="A54" s="37"/>
      <c r="B54" s="8">
        <v>5</v>
      </c>
      <c r="C54" s="30">
        <v>8</v>
      </c>
      <c r="D54" s="20">
        <f t="shared" ref="D54" si="38">(A50*100)*C54</f>
        <v>8000</v>
      </c>
      <c r="E54" s="18">
        <f t="shared" si="0"/>
        <v>240000</v>
      </c>
      <c r="F54" s="25">
        <f t="shared" si="1"/>
        <v>2880000</v>
      </c>
      <c r="G54" s="25">
        <f t="shared" si="2"/>
        <v>5760000</v>
      </c>
      <c r="H54" s="25">
        <f t="shared" si="3"/>
        <v>14400000</v>
      </c>
    </row>
    <row r="55" spans="1:8" x14ac:dyDescent="0.25">
      <c r="A55" s="32">
        <v>11</v>
      </c>
      <c r="B55" s="9">
        <v>1</v>
      </c>
      <c r="C55" s="29">
        <v>1</v>
      </c>
      <c r="D55" s="19">
        <f t="shared" ref="D55" si="39">(A55*100)*C55</f>
        <v>1100</v>
      </c>
      <c r="E55" s="17">
        <f t="shared" si="0"/>
        <v>33000</v>
      </c>
      <c r="F55" s="91">
        <f t="shared" si="1"/>
        <v>396000</v>
      </c>
      <c r="G55" s="91">
        <f t="shared" si="2"/>
        <v>792000</v>
      </c>
      <c r="H55" s="91">
        <f t="shared" si="3"/>
        <v>1980000</v>
      </c>
    </row>
    <row r="56" spans="1:8" x14ac:dyDescent="0.25">
      <c r="A56" s="33"/>
      <c r="B56" s="9">
        <v>2</v>
      </c>
      <c r="C56" s="29">
        <v>2</v>
      </c>
      <c r="D56" s="19">
        <f t="shared" ref="D56" si="40">(A55*100)*C56</f>
        <v>2200</v>
      </c>
      <c r="E56" s="17">
        <f t="shared" si="0"/>
        <v>66000</v>
      </c>
      <c r="F56" s="91">
        <f t="shared" si="1"/>
        <v>792000</v>
      </c>
      <c r="G56" s="91">
        <f t="shared" si="2"/>
        <v>1584000</v>
      </c>
      <c r="H56" s="91">
        <f t="shared" si="3"/>
        <v>3960000</v>
      </c>
    </row>
    <row r="57" spans="1:8" x14ac:dyDescent="0.25">
      <c r="A57" s="33"/>
      <c r="B57" s="9">
        <v>3</v>
      </c>
      <c r="C57" s="29">
        <v>4</v>
      </c>
      <c r="D57" s="19">
        <f t="shared" ref="D57" si="41">(A55*100)*C57</f>
        <v>4400</v>
      </c>
      <c r="E57" s="17">
        <f t="shared" si="0"/>
        <v>132000</v>
      </c>
      <c r="F57" s="91">
        <f t="shared" si="1"/>
        <v>1584000</v>
      </c>
      <c r="G57" s="91">
        <f t="shared" si="2"/>
        <v>3168000</v>
      </c>
      <c r="H57" s="91">
        <f t="shared" si="3"/>
        <v>7920000</v>
      </c>
    </row>
    <row r="58" spans="1:8" x14ac:dyDescent="0.25">
      <c r="A58" s="33"/>
      <c r="B58" s="9">
        <v>4</v>
      </c>
      <c r="C58" s="29">
        <v>6</v>
      </c>
      <c r="D58" s="19">
        <f t="shared" ref="D58" si="42">(A55*100)*C58</f>
        <v>6600</v>
      </c>
      <c r="E58" s="17">
        <f t="shared" si="0"/>
        <v>198000</v>
      </c>
      <c r="F58" s="91">
        <f t="shared" si="1"/>
        <v>2376000</v>
      </c>
      <c r="G58" s="91">
        <f t="shared" si="2"/>
        <v>4752000</v>
      </c>
      <c r="H58" s="91">
        <f t="shared" si="3"/>
        <v>11880000</v>
      </c>
    </row>
    <row r="59" spans="1:8" x14ac:dyDescent="0.25">
      <c r="A59" s="34"/>
      <c r="B59" s="9">
        <v>5</v>
      </c>
      <c r="C59" s="29">
        <v>8</v>
      </c>
      <c r="D59" s="19">
        <f t="shared" ref="D59" si="43">(A55*100)*C59</f>
        <v>8800</v>
      </c>
      <c r="E59" s="17">
        <f t="shared" si="0"/>
        <v>264000</v>
      </c>
      <c r="F59" s="91">
        <f t="shared" si="1"/>
        <v>3168000</v>
      </c>
      <c r="G59" s="91">
        <f t="shared" si="2"/>
        <v>6336000</v>
      </c>
      <c r="H59" s="91">
        <f t="shared" si="3"/>
        <v>15840000</v>
      </c>
    </row>
    <row r="60" spans="1:8" x14ac:dyDescent="0.25">
      <c r="A60" s="35">
        <v>12</v>
      </c>
      <c r="B60" s="8">
        <v>1</v>
      </c>
      <c r="C60" s="30">
        <v>1</v>
      </c>
      <c r="D60" s="20">
        <f t="shared" ref="D60" si="44">(A60*100)*C60</f>
        <v>1200</v>
      </c>
      <c r="E60" s="18">
        <f t="shared" si="0"/>
        <v>36000</v>
      </c>
      <c r="F60" s="25">
        <f t="shared" si="1"/>
        <v>432000</v>
      </c>
      <c r="G60" s="25">
        <f t="shared" si="2"/>
        <v>864000</v>
      </c>
      <c r="H60" s="25">
        <f t="shared" si="3"/>
        <v>2160000</v>
      </c>
    </row>
    <row r="61" spans="1:8" x14ac:dyDescent="0.25">
      <c r="A61" s="36"/>
      <c r="B61" s="8">
        <v>2</v>
      </c>
      <c r="C61" s="30">
        <v>2</v>
      </c>
      <c r="D61" s="20">
        <f t="shared" ref="D61" si="45">(A60*100)*C61</f>
        <v>2400</v>
      </c>
      <c r="E61" s="18">
        <f t="shared" si="0"/>
        <v>72000</v>
      </c>
      <c r="F61" s="25">
        <f t="shared" si="1"/>
        <v>864000</v>
      </c>
      <c r="G61" s="25">
        <f t="shared" si="2"/>
        <v>1728000</v>
      </c>
      <c r="H61" s="25">
        <f t="shared" si="3"/>
        <v>4320000</v>
      </c>
    </row>
    <row r="62" spans="1:8" x14ac:dyDescent="0.25">
      <c r="A62" s="36"/>
      <c r="B62" s="8">
        <v>3</v>
      </c>
      <c r="C62" s="30">
        <v>4</v>
      </c>
      <c r="D62" s="20">
        <f t="shared" ref="D62" si="46">(A60*100)*C62</f>
        <v>4800</v>
      </c>
      <c r="E62" s="18">
        <f t="shared" si="0"/>
        <v>144000</v>
      </c>
      <c r="F62" s="25">
        <f t="shared" si="1"/>
        <v>1728000</v>
      </c>
      <c r="G62" s="25">
        <f t="shared" si="2"/>
        <v>3456000</v>
      </c>
      <c r="H62" s="25">
        <f t="shared" si="3"/>
        <v>8640000</v>
      </c>
    </row>
    <row r="63" spans="1:8" x14ac:dyDescent="0.25">
      <c r="A63" s="36"/>
      <c r="B63" s="8">
        <v>4</v>
      </c>
      <c r="C63" s="30">
        <v>6</v>
      </c>
      <c r="D63" s="20">
        <f t="shared" ref="D63" si="47">(A60*100)*C63</f>
        <v>7200</v>
      </c>
      <c r="E63" s="18">
        <f t="shared" si="0"/>
        <v>216000</v>
      </c>
      <c r="F63" s="25">
        <f t="shared" si="1"/>
        <v>2592000</v>
      </c>
      <c r="G63" s="25">
        <f t="shared" si="2"/>
        <v>5184000</v>
      </c>
      <c r="H63" s="25">
        <f t="shared" si="3"/>
        <v>12960000</v>
      </c>
    </row>
    <row r="64" spans="1:8" x14ac:dyDescent="0.25">
      <c r="A64" s="37"/>
      <c r="B64" s="8">
        <v>5</v>
      </c>
      <c r="C64" s="30">
        <v>8</v>
      </c>
      <c r="D64" s="20">
        <f t="shared" ref="D64" si="48">(A60*100)*C64</f>
        <v>9600</v>
      </c>
      <c r="E64" s="18">
        <f t="shared" si="0"/>
        <v>288000</v>
      </c>
      <c r="F64" s="25">
        <f t="shared" si="1"/>
        <v>3456000</v>
      </c>
      <c r="G64" s="25">
        <f t="shared" si="2"/>
        <v>6912000</v>
      </c>
      <c r="H64" s="25">
        <f t="shared" si="3"/>
        <v>17280000</v>
      </c>
    </row>
    <row r="65" spans="1:8" x14ac:dyDescent="0.25">
      <c r="A65" s="32">
        <v>13</v>
      </c>
      <c r="B65" s="9">
        <v>1</v>
      </c>
      <c r="C65" s="29">
        <v>1</v>
      </c>
      <c r="D65" s="17">
        <f t="shared" ref="D65" si="49">(A65*100)*C65</f>
        <v>1300</v>
      </c>
      <c r="E65" s="17">
        <f t="shared" si="0"/>
        <v>39000</v>
      </c>
      <c r="F65" s="91">
        <f t="shared" si="1"/>
        <v>468000</v>
      </c>
      <c r="G65" s="91">
        <f t="shared" si="2"/>
        <v>936000</v>
      </c>
      <c r="H65" s="91">
        <f t="shared" si="3"/>
        <v>2340000</v>
      </c>
    </row>
    <row r="66" spans="1:8" x14ac:dyDescent="0.25">
      <c r="A66" s="33"/>
      <c r="B66" s="9">
        <v>2</v>
      </c>
      <c r="C66" s="29">
        <v>2</v>
      </c>
      <c r="D66" s="17">
        <f t="shared" ref="D66" si="50">(A65*100)*C66</f>
        <v>2600</v>
      </c>
      <c r="E66" s="17">
        <f t="shared" si="0"/>
        <v>78000</v>
      </c>
      <c r="F66" s="91">
        <f t="shared" si="1"/>
        <v>936000</v>
      </c>
      <c r="G66" s="91">
        <f t="shared" si="2"/>
        <v>1872000</v>
      </c>
      <c r="H66" s="91">
        <f t="shared" si="3"/>
        <v>4680000</v>
      </c>
    </row>
    <row r="67" spans="1:8" x14ac:dyDescent="0.25">
      <c r="A67" s="33"/>
      <c r="B67" s="9">
        <v>3</v>
      </c>
      <c r="C67" s="29">
        <v>4</v>
      </c>
      <c r="D67" s="17">
        <f t="shared" ref="D67" si="51">(A65*100)*C67</f>
        <v>5200</v>
      </c>
      <c r="E67" s="17">
        <f t="shared" si="0"/>
        <v>156000</v>
      </c>
      <c r="F67" s="91">
        <f t="shared" si="1"/>
        <v>1872000</v>
      </c>
      <c r="G67" s="91">
        <f t="shared" si="2"/>
        <v>3744000</v>
      </c>
      <c r="H67" s="91">
        <f t="shared" si="3"/>
        <v>9360000</v>
      </c>
    </row>
    <row r="68" spans="1:8" x14ac:dyDescent="0.25">
      <c r="A68" s="33"/>
      <c r="B68" s="9">
        <v>4</v>
      </c>
      <c r="C68" s="29">
        <v>6</v>
      </c>
      <c r="D68" s="17">
        <f t="shared" ref="D68" si="52">(A65*100)*C68</f>
        <v>7800</v>
      </c>
      <c r="E68" s="17">
        <f t="shared" si="0"/>
        <v>234000</v>
      </c>
      <c r="F68" s="91">
        <f t="shared" si="1"/>
        <v>2808000</v>
      </c>
      <c r="G68" s="91">
        <f t="shared" si="2"/>
        <v>5616000</v>
      </c>
      <c r="H68" s="91">
        <f t="shared" si="3"/>
        <v>14040000</v>
      </c>
    </row>
    <row r="69" spans="1:8" x14ac:dyDescent="0.25">
      <c r="A69" s="34"/>
      <c r="B69" s="9">
        <v>5</v>
      </c>
      <c r="C69" s="29">
        <v>8</v>
      </c>
      <c r="D69" s="17">
        <f t="shared" ref="D69" si="53">(A65*100)*C69</f>
        <v>10400</v>
      </c>
      <c r="E69" s="17">
        <f t="shared" ref="E69:E124" si="54">D69*30</f>
        <v>312000</v>
      </c>
      <c r="F69" s="91">
        <f t="shared" si="1"/>
        <v>3744000</v>
      </c>
      <c r="G69" s="91">
        <f t="shared" si="2"/>
        <v>7488000</v>
      </c>
      <c r="H69" s="91">
        <f t="shared" si="3"/>
        <v>18720000</v>
      </c>
    </row>
    <row r="70" spans="1:8" x14ac:dyDescent="0.25">
      <c r="A70" s="35">
        <v>14</v>
      </c>
      <c r="B70" s="8">
        <v>1</v>
      </c>
      <c r="C70" s="30">
        <v>1</v>
      </c>
      <c r="D70" s="18">
        <f t="shared" ref="D70" si="55">(A70*100)*C70</f>
        <v>1400</v>
      </c>
      <c r="E70" s="18">
        <f t="shared" si="54"/>
        <v>42000</v>
      </c>
      <c r="F70" s="25">
        <f t="shared" ref="F70:F124" si="56">E70*12</f>
        <v>504000</v>
      </c>
      <c r="G70" s="25">
        <f t="shared" ref="G70:G124" si="57">F70*2</f>
        <v>1008000</v>
      </c>
      <c r="H70" s="25">
        <f t="shared" ref="H70:H124" si="58">F70*5</f>
        <v>2520000</v>
      </c>
    </row>
    <row r="71" spans="1:8" x14ac:dyDescent="0.25">
      <c r="A71" s="36"/>
      <c r="B71" s="8">
        <v>2</v>
      </c>
      <c r="C71" s="30">
        <v>2</v>
      </c>
      <c r="D71" s="18">
        <f t="shared" ref="D71" si="59">(A70*100)*C71</f>
        <v>2800</v>
      </c>
      <c r="E71" s="18">
        <f t="shared" si="54"/>
        <v>84000</v>
      </c>
      <c r="F71" s="25">
        <f t="shared" si="56"/>
        <v>1008000</v>
      </c>
      <c r="G71" s="25">
        <f t="shared" si="57"/>
        <v>2016000</v>
      </c>
      <c r="H71" s="25">
        <f t="shared" si="58"/>
        <v>5040000</v>
      </c>
    </row>
    <row r="72" spans="1:8" x14ac:dyDescent="0.25">
      <c r="A72" s="36"/>
      <c r="B72" s="8">
        <v>3</v>
      </c>
      <c r="C72" s="30">
        <v>4</v>
      </c>
      <c r="D72" s="18">
        <f t="shared" ref="D72" si="60">(A70*100)*C72</f>
        <v>5600</v>
      </c>
      <c r="E72" s="18">
        <f t="shared" si="54"/>
        <v>168000</v>
      </c>
      <c r="F72" s="25">
        <f t="shared" si="56"/>
        <v>2016000</v>
      </c>
      <c r="G72" s="25">
        <f t="shared" si="57"/>
        <v>4032000</v>
      </c>
      <c r="H72" s="25">
        <f t="shared" si="58"/>
        <v>10080000</v>
      </c>
    </row>
    <row r="73" spans="1:8" x14ac:dyDescent="0.25">
      <c r="A73" s="36"/>
      <c r="B73" s="8">
        <v>4</v>
      </c>
      <c r="C73" s="30">
        <v>6</v>
      </c>
      <c r="D73" s="18">
        <f t="shared" ref="D73" si="61">(A70*100)*C73</f>
        <v>8400</v>
      </c>
      <c r="E73" s="18">
        <f t="shared" si="54"/>
        <v>252000</v>
      </c>
      <c r="F73" s="25">
        <f t="shared" si="56"/>
        <v>3024000</v>
      </c>
      <c r="G73" s="25">
        <f t="shared" si="57"/>
        <v>6048000</v>
      </c>
      <c r="H73" s="25">
        <f t="shared" si="58"/>
        <v>15120000</v>
      </c>
    </row>
    <row r="74" spans="1:8" x14ac:dyDescent="0.25">
      <c r="A74" s="37"/>
      <c r="B74" s="8">
        <v>5</v>
      </c>
      <c r="C74" s="30">
        <v>8</v>
      </c>
      <c r="D74" s="18">
        <f t="shared" ref="D74" si="62">(A70*100)*C74</f>
        <v>11200</v>
      </c>
      <c r="E74" s="18">
        <f t="shared" si="54"/>
        <v>336000</v>
      </c>
      <c r="F74" s="25">
        <f t="shared" si="56"/>
        <v>4032000</v>
      </c>
      <c r="G74" s="25">
        <f t="shared" si="57"/>
        <v>8064000</v>
      </c>
      <c r="H74" s="25">
        <f t="shared" si="58"/>
        <v>20160000</v>
      </c>
    </row>
    <row r="75" spans="1:8" x14ac:dyDescent="0.25">
      <c r="A75" s="32">
        <v>15</v>
      </c>
      <c r="B75" s="9">
        <v>1</v>
      </c>
      <c r="C75" s="29">
        <v>1</v>
      </c>
      <c r="D75" s="17">
        <f t="shared" ref="D75" si="63">(A75*100)*C75</f>
        <v>1500</v>
      </c>
      <c r="E75" s="17">
        <f t="shared" si="54"/>
        <v>45000</v>
      </c>
      <c r="F75" s="91">
        <f t="shared" si="56"/>
        <v>540000</v>
      </c>
      <c r="G75" s="91">
        <f t="shared" si="57"/>
        <v>1080000</v>
      </c>
      <c r="H75" s="91">
        <f t="shared" si="58"/>
        <v>2700000</v>
      </c>
    </row>
    <row r="76" spans="1:8" x14ac:dyDescent="0.25">
      <c r="A76" s="33"/>
      <c r="B76" s="9">
        <v>2</v>
      </c>
      <c r="C76" s="29">
        <v>2</v>
      </c>
      <c r="D76" s="17">
        <f t="shared" ref="D76" si="64">(A75*100)*C76</f>
        <v>3000</v>
      </c>
      <c r="E76" s="17">
        <f t="shared" si="54"/>
        <v>90000</v>
      </c>
      <c r="F76" s="91">
        <f t="shared" si="56"/>
        <v>1080000</v>
      </c>
      <c r="G76" s="91">
        <f t="shared" si="57"/>
        <v>2160000</v>
      </c>
      <c r="H76" s="91">
        <f t="shared" si="58"/>
        <v>5400000</v>
      </c>
    </row>
    <row r="77" spans="1:8" x14ac:dyDescent="0.25">
      <c r="A77" s="33"/>
      <c r="B77" s="9">
        <v>3</v>
      </c>
      <c r="C77" s="29">
        <v>4</v>
      </c>
      <c r="D77" s="17">
        <f t="shared" ref="D77" si="65">(A75*100)*C77</f>
        <v>6000</v>
      </c>
      <c r="E77" s="17">
        <f t="shared" si="54"/>
        <v>180000</v>
      </c>
      <c r="F77" s="91">
        <f t="shared" si="56"/>
        <v>2160000</v>
      </c>
      <c r="G77" s="91">
        <f t="shared" si="57"/>
        <v>4320000</v>
      </c>
      <c r="H77" s="91">
        <f t="shared" si="58"/>
        <v>10800000</v>
      </c>
    </row>
    <row r="78" spans="1:8" x14ac:dyDescent="0.25">
      <c r="A78" s="33"/>
      <c r="B78" s="9">
        <v>4</v>
      </c>
      <c r="C78" s="29">
        <v>6</v>
      </c>
      <c r="D78" s="17">
        <f t="shared" ref="D78" si="66">(A75*100)*C78</f>
        <v>9000</v>
      </c>
      <c r="E78" s="17">
        <f t="shared" si="54"/>
        <v>270000</v>
      </c>
      <c r="F78" s="91">
        <f t="shared" si="56"/>
        <v>3240000</v>
      </c>
      <c r="G78" s="91">
        <f t="shared" si="57"/>
        <v>6480000</v>
      </c>
      <c r="H78" s="91">
        <f t="shared" si="58"/>
        <v>16200000</v>
      </c>
    </row>
    <row r="79" spans="1:8" x14ac:dyDescent="0.25">
      <c r="A79" s="34"/>
      <c r="B79" s="9">
        <v>5</v>
      </c>
      <c r="C79" s="29">
        <v>8</v>
      </c>
      <c r="D79" s="17">
        <f t="shared" ref="D79" si="67">(A75*100)*C79</f>
        <v>12000</v>
      </c>
      <c r="E79" s="17">
        <f t="shared" si="54"/>
        <v>360000</v>
      </c>
      <c r="F79" s="91">
        <f t="shared" si="56"/>
        <v>4320000</v>
      </c>
      <c r="G79" s="91">
        <f t="shared" si="57"/>
        <v>8640000</v>
      </c>
      <c r="H79" s="91">
        <f t="shared" si="58"/>
        <v>21600000</v>
      </c>
    </row>
    <row r="80" spans="1:8" x14ac:dyDescent="0.25">
      <c r="A80" s="35">
        <v>16</v>
      </c>
      <c r="B80" s="8">
        <v>1</v>
      </c>
      <c r="C80" s="30">
        <v>1</v>
      </c>
      <c r="D80" s="20">
        <f t="shared" ref="D80" si="68">(A80*100)*C80</f>
        <v>1600</v>
      </c>
      <c r="E80" s="18">
        <f t="shared" si="54"/>
        <v>48000</v>
      </c>
      <c r="F80" s="25">
        <f t="shared" si="56"/>
        <v>576000</v>
      </c>
      <c r="G80" s="25">
        <f t="shared" si="57"/>
        <v>1152000</v>
      </c>
      <c r="H80" s="25">
        <f t="shared" si="58"/>
        <v>2880000</v>
      </c>
    </row>
    <row r="81" spans="1:8" x14ac:dyDescent="0.25">
      <c r="A81" s="36"/>
      <c r="B81" s="8">
        <v>2</v>
      </c>
      <c r="C81" s="30">
        <v>2</v>
      </c>
      <c r="D81" s="20">
        <f t="shared" ref="D81" si="69">(A80*100)*C81</f>
        <v>3200</v>
      </c>
      <c r="E81" s="18">
        <f t="shared" si="54"/>
        <v>96000</v>
      </c>
      <c r="F81" s="25">
        <f t="shared" si="56"/>
        <v>1152000</v>
      </c>
      <c r="G81" s="25">
        <f t="shared" si="57"/>
        <v>2304000</v>
      </c>
      <c r="H81" s="25">
        <f t="shared" si="58"/>
        <v>5760000</v>
      </c>
    </row>
    <row r="82" spans="1:8" x14ac:dyDescent="0.25">
      <c r="A82" s="36"/>
      <c r="B82" s="8">
        <v>3</v>
      </c>
      <c r="C82" s="30">
        <v>4</v>
      </c>
      <c r="D82" s="20">
        <f t="shared" ref="D82" si="70">(A80*100)*C82</f>
        <v>6400</v>
      </c>
      <c r="E82" s="18">
        <f t="shared" si="54"/>
        <v>192000</v>
      </c>
      <c r="F82" s="25">
        <f t="shared" si="56"/>
        <v>2304000</v>
      </c>
      <c r="G82" s="25">
        <f t="shared" si="57"/>
        <v>4608000</v>
      </c>
      <c r="H82" s="25">
        <f t="shared" si="58"/>
        <v>11520000</v>
      </c>
    </row>
    <row r="83" spans="1:8" x14ac:dyDescent="0.25">
      <c r="A83" s="36"/>
      <c r="B83" s="8">
        <v>4</v>
      </c>
      <c r="C83" s="30">
        <v>6</v>
      </c>
      <c r="D83" s="20">
        <f t="shared" ref="D83" si="71">(A80*100)*C83</f>
        <v>9600</v>
      </c>
      <c r="E83" s="18">
        <f t="shared" si="54"/>
        <v>288000</v>
      </c>
      <c r="F83" s="25">
        <f t="shared" si="56"/>
        <v>3456000</v>
      </c>
      <c r="G83" s="25">
        <f t="shared" si="57"/>
        <v>6912000</v>
      </c>
      <c r="H83" s="25">
        <f t="shared" si="58"/>
        <v>17280000</v>
      </c>
    </row>
    <row r="84" spans="1:8" x14ac:dyDescent="0.25">
      <c r="A84" s="37"/>
      <c r="B84" s="8">
        <v>5</v>
      </c>
      <c r="C84" s="30">
        <v>8</v>
      </c>
      <c r="D84" s="20">
        <f t="shared" ref="D84" si="72">(A80*100)*C84</f>
        <v>12800</v>
      </c>
      <c r="E84" s="18">
        <f t="shared" si="54"/>
        <v>384000</v>
      </c>
      <c r="F84" s="25">
        <f t="shared" si="56"/>
        <v>4608000</v>
      </c>
      <c r="G84" s="25">
        <f t="shared" si="57"/>
        <v>9216000</v>
      </c>
      <c r="H84" s="25">
        <f t="shared" si="58"/>
        <v>23040000</v>
      </c>
    </row>
    <row r="85" spans="1:8" x14ac:dyDescent="0.25">
      <c r="A85" s="32">
        <v>17</v>
      </c>
      <c r="B85" s="9">
        <v>1</v>
      </c>
      <c r="C85" s="29">
        <v>1</v>
      </c>
      <c r="D85" s="19">
        <f t="shared" ref="D85" si="73">(A85*100)*C85</f>
        <v>1700</v>
      </c>
      <c r="E85" s="17">
        <f t="shared" si="54"/>
        <v>51000</v>
      </c>
      <c r="F85" s="91">
        <f t="shared" si="56"/>
        <v>612000</v>
      </c>
      <c r="G85" s="91">
        <f t="shared" si="57"/>
        <v>1224000</v>
      </c>
      <c r="H85" s="91">
        <f t="shared" si="58"/>
        <v>3060000</v>
      </c>
    </row>
    <row r="86" spans="1:8" x14ac:dyDescent="0.25">
      <c r="A86" s="33"/>
      <c r="B86" s="9">
        <v>2</v>
      </c>
      <c r="C86" s="29">
        <v>2</v>
      </c>
      <c r="D86" s="19">
        <f t="shared" ref="D86" si="74">(A85*100)*C86</f>
        <v>3400</v>
      </c>
      <c r="E86" s="17">
        <f t="shared" si="54"/>
        <v>102000</v>
      </c>
      <c r="F86" s="91">
        <f t="shared" si="56"/>
        <v>1224000</v>
      </c>
      <c r="G86" s="91">
        <f t="shared" si="57"/>
        <v>2448000</v>
      </c>
      <c r="H86" s="91">
        <f t="shared" si="58"/>
        <v>6120000</v>
      </c>
    </row>
    <row r="87" spans="1:8" x14ac:dyDescent="0.25">
      <c r="A87" s="33"/>
      <c r="B87" s="9">
        <v>3</v>
      </c>
      <c r="C87" s="29">
        <v>4</v>
      </c>
      <c r="D87" s="19">
        <f t="shared" ref="D87" si="75">(A85*100)*C87</f>
        <v>6800</v>
      </c>
      <c r="E87" s="17">
        <f t="shared" si="54"/>
        <v>204000</v>
      </c>
      <c r="F87" s="91">
        <f t="shared" si="56"/>
        <v>2448000</v>
      </c>
      <c r="G87" s="91">
        <f t="shared" si="57"/>
        <v>4896000</v>
      </c>
      <c r="H87" s="91">
        <f t="shared" si="58"/>
        <v>12240000</v>
      </c>
    </row>
    <row r="88" spans="1:8" x14ac:dyDescent="0.25">
      <c r="A88" s="33"/>
      <c r="B88" s="9">
        <v>4</v>
      </c>
      <c r="C88" s="29">
        <v>6</v>
      </c>
      <c r="D88" s="19">
        <f t="shared" ref="D88" si="76">(A85*100)*C88</f>
        <v>10200</v>
      </c>
      <c r="E88" s="17">
        <f t="shared" si="54"/>
        <v>306000</v>
      </c>
      <c r="F88" s="91">
        <f t="shared" si="56"/>
        <v>3672000</v>
      </c>
      <c r="G88" s="91">
        <f t="shared" si="57"/>
        <v>7344000</v>
      </c>
      <c r="H88" s="91">
        <f t="shared" si="58"/>
        <v>18360000</v>
      </c>
    </row>
    <row r="89" spans="1:8" x14ac:dyDescent="0.25">
      <c r="A89" s="34"/>
      <c r="B89" s="9">
        <v>5</v>
      </c>
      <c r="C89" s="29">
        <v>8</v>
      </c>
      <c r="D89" s="19">
        <f t="shared" ref="D89" si="77">(A85*100)*C89</f>
        <v>13600</v>
      </c>
      <c r="E89" s="17">
        <f t="shared" si="54"/>
        <v>408000</v>
      </c>
      <c r="F89" s="91">
        <f t="shared" si="56"/>
        <v>4896000</v>
      </c>
      <c r="G89" s="91">
        <f t="shared" si="57"/>
        <v>9792000</v>
      </c>
      <c r="H89" s="91">
        <f t="shared" si="58"/>
        <v>24480000</v>
      </c>
    </row>
    <row r="90" spans="1:8" x14ac:dyDescent="0.25">
      <c r="A90" s="35">
        <v>18</v>
      </c>
      <c r="B90" s="8">
        <v>1</v>
      </c>
      <c r="C90" s="30">
        <v>1</v>
      </c>
      <c r="D90" s="20">
        <f t="shared" ref="D90" si="78">(A90*100)*C90</f>
        <v>1800</v>
      </c>
      <c r="E90" s="18">
        <f t="shared" si="54"/>
        <v>54000</v>
      </c>
      <c r="F90" s="25">
        <f t="shared" si="56"/>
        <v>648000</v>
      </c>
      <c r="G90" s="25">
        <f t="shared" si="57"/>
        <v>1296000</v>
      </c>
      <c r="H90" s="25">
        <f t="shared" si="58"/>
        <v>3240000</v>
      </c>
    </row>
    <row r="91" spans="1:8" x14ac:dyDescent="0.25">
      <c r="A91" s="36"/>
      <c r="B91" s="8">
        <v>2</v>
      </c>
      <c r="C91" s="30">
        <v>2</v>
      </c>
      <c r="D91" s="20">
        <f t="shared" ref="D91" si="79">(A90*100)*C91</f>
        <v>3600</v>
      </c>
      <c r="E91" s="18">
        <f t="shared" si="54"/>
        <v>108000</v>
      </c>
      <c r="F91" s="25">
        <f t="shared" si="56"/>
        <v>1296000</v>
      </c>
      <c r="G91" s="25">
        <f t="shared" si="57"/>
        <v>2592000</v>
      </c>
      <c r="H91" s="25">
        <f t="shared" si="58"/>
        <v>6480000</v>
      </c>
    </row>
    <row r="92" spans="1:8" x14ac:dyDescent="0.25">
      <c r="A92" s="36"/>
      <c r="B92" s="8">
        <v>3</v>
      </c>
      <c r="C92" s="30">
        <v>4</v>
      </c>
      <c r="D92" s="20">
        <f t="shared" ref="D92" si="80">(A90*100)*C92</f>
        <v>7200</v>
      </c>
      <c r="E92" s="18">
        <f t="shared" si="54"/>
        <v>216000</v>
      </c>
      <c r="F92" s="25">
        <f t="shared" si="56"/>
        <v>2592000</v>
      </c>
      <c r="G92" s="25">
        <f t="shared" si="57"/>
        <v>5184000</v>
      </c>
      <c r="H92" s="25">
        <f t="shared" si="58"/>
        <v>12960000</v>
      </c>
    </row>
    <row r="93" spans="1:8" x14ac:dyDescent="0.25">
      <c r="A93" s="36"/>
      <c r="B93" s="8">
        <v>4</v>
      </c>
      <c r="C93" s="30">
        <v>6</v>
      </c>
      <c r="D93" s="20">
        <f t="shared" ref="D93" si="81">(A90*100)*C93</f>
        <v>10800</v>
      </c>
      <c r="E93" s="18">
        <f t="shared" si="54"/>
        <v>324000</v>
      </c>
      <c r="F93" s="25">
        <f t="shared" si="56"/>
        <v>3888000</v>
      </c>
      <c r="G93" s="25">
        <f t="shared" si="57"/>
        <v>7776000</v>
      </c>
      <c r="H93" s="25">
        <f t="shared" si="58"/>
        <v>19440000</v>
      </c>
    </row>
    <row r="94" spans="1:8" x14ac:dyDescent="0.25">
      <c r="A94" s="37"/>
      <c r="B94" s="8">
        <v>5</v>
      </c>
      <c r="C94" s="30">
        <v>8</v>
      </c>
      <c r="D94" s="20">
        <f t="shared" ref="D94" si="82">(A90*100)*C94</f>
        <v>14400</v>
      </c>
      <c r="E94" s="18">
        <f t="shared" si="54"/>
        <v>432000</v>
      </c>
      <c r="F94" s="25">
        <f t="shared" si="56"/>
        <v>5184000</v>
      </c>
      <c r="G94" s="25">
        <f t="shared" si="57"/>
        <v>10368000</v>
      </c>
      <c r="H94" s="25">
        <f t="shared" si="58"/>
        <v>25920000</v>
      </c>
    </row>
    <row r="95" spans="1:8" x14ac:dyDescent="0.25">
      <c r="A95" s="32">
        <v>19</v>
      </c>
      <c r="B95" s="9">
        <v>1</v>
      </c>
      <c r="C95" s="29">
        <v>1</v>
      </c>
      <c r="D95" s="17">
        <f t="shared" ref="D95" si="83">(A95*100)*C95</f>
        <v>1900</v>
      </c>
      <c r="E95" s="17">
        <f t="shared" si="54"/>
        <v>57000</v>
      </c>
      <c r="F95" s="91">
        <f t="shared" si="56"/>
        <v>684000</v>
      </c>
      <c r="G95" s="91">
        <f t="shared" si="57"/>
        <v>1368000</v>
      </c>
      <c r="H95" s="91">
        <f t="shared" si="58"/>
        <v>3420000</v>
      </c>
    </row>
    <row r="96" spans="1:8" x14ac:dyDescent="0.25">
      <c r="A96" s="33"/>
      <c r="B96" s="9">
        <v>2</v>
      </c>
      <c r="C96" s="29">
        <v>2</v>
      </c>
      <c r="D96" s="17">
        <f t="shared" ref="D96" si="84">(A95*100)*C96</f>
        <v>3800</v>
      </c>
      <c r="E96" s="17">
        <f t="shared" si="54"/>
        <v>114000</v>
      </c>
      <c r="F96" s="91">
        <f t="shared" si="56"/>
        <v>1368000</v>
      </c>
      <c r="G96" s="91">
        <f t="shared" si="57"/>
        <v>2736000</v>
      </c>
      <c r="H96" s="91">
        <f t="shared" si="58"/>
        <v>6840000</v>
      </c>
    </row>
    <row r="97" spans="1:8" x14ac:dyDescent="0.25">
      <c r="A97" s="33"/>
      <c r="B97" s="9">
        <v>3</v>
      </c>
      <c r="C97" s="29">
        <v>4</v>
      </c>
      <c r="D97" s="17">
        <f t="shared" ref="D97" si="85">(A95*100)*C97</f>
        <v>7600</v>
      </c>
      <c r="E97" s="17">
        <f t="shared" si="54"/>
        <v>228000</v>
      </c>
      <c r="F97" s="91">
        <f t="shared" si="56"/>
        <v>2736000</v>
      </c>
      <c r="G97" s="91">
        <f t="shared" si="57"/>
        <v>5472000</v>
      </c>
      <c r="H97" s="91">
        <f t="shared" si="58"/>
        <v>13680000</v>
      </c>
    </row>
    <row r="98" spans="1:8" x14ac:dyDescent="0.25">
      <c r="A98" s="33"/>
      <c r="B98" s="9">
        <v>4</v>
      </c>
      <c r="C98" s="29">
        <v>6</v>
      </c>
      <c r="D98" s="17">
        <f t="shared" ref="D98" si="86">(A95*100)*C98</f>
        <v>11400</v>
      </c>
      <c r="E98" s="17">
        <f t="shared" si="54"/>
        <v>342000</v>
      </c>
      <c r="F98" s="91">
        <f t="shared" si="56"/>
        <v>4104000</v>
      </c>
      <c r="G98" s="91">
        <f t="shared" si="57"/>
        <v>8208000</v>
      </c>
      <c r="H98" s="91">
        <f t="shared" si="58"/>
        <v>20520000</v>
      </c>
    </row>
    <row r="99" spans="1:8" x14ac:dyDescent="0.25">
      <c r="A99" s="34"/>
      <c r="B99" s="9">
        <v>5</v>
      </c>
      <c r="C99" s="29">
        <v>8</v>
      </c>
      <c r="D99" s="17">
        <f t="shared" ref="D99" si="87">(A95*100)*C99</f>
        <v>15200</v>
      </c>
      <c r="E99" s="17">
        <f t="shared" si="54"/>
        <v>456000</v>
      </c>
      <c r="F99" s="91">
        <f t="shared" si="56"/>
        <v>5472000</v>
      </c>
      <c r="G99" s="91">
        <f t="shared" si="57"/>
        <v>10944000</v>
      </c>
      <c r="H99" s="91">
        <f t="shared" si="58"/>
        <v>27360000</v>
      </c>
    </row>
    <row r="100" spans="1:8" x14ac:dyDescent="0.25">
      <c r="A100" s="35">
        <v>20</v>
      </c>
      <c r="B100" s="8">
        <v>1</v>
      </c>
      <c r="C100" s="30">
        <v>1</v>
      </c>
      <c r="D100" s="18">
        <f t="shared" ref="D100" si="88">(A100*100)*C100</f>
        <v>2000</v>
      </c>
      <c r="E100" s="18">
        <f t="shared" si="54"/>
        <v>60000</v>
      </c>
      <c r="F100" s="25">
        <f t="shared" si="56"/>
        <v>720000</v>
      </c>
      <c r="G100" s="25">
        <f t="shared" si="57"/>
        <v>1440000</v>
      </c>
      <c r="H100" s="25">
        <f t="shared" si="58"/>
        <v>3600000</v>
      </c>
    </row>
    <row r="101" spans="1:8" x14ac:dyDescent="0.25">
      <c r="A101" s="36"/>
      <c r="B101" s="8">
        <v>2</v>
      </c>
      <c r="C101" s="30">
        <v>2</v>
      </c>
      <c r="D101" s="18">
        <f t="shared" ref="D101" si="89">(A100*100)*C101</f>
        <v>4000</v>
      </c>
      <c r="E101" s="18">
        <f t="shared" si="54"/>
        <v>120000</v>
      </c>
      <c r="F101" s="25">
        <f t="shared" si="56"/>
        <v>1440000</v>
      </c>
      <c r="G101" s="25">
        <f t="shared" si="57"/>
        <v>2880000</v>
      </c>
      <c r="H101" s="25">
        <f t="shared" si="58"/>
        <v>7200000</v>
      </c>
    </row>
    <row r="102" spans="1:8" x14ac:dyDescent="0.25">
      <c r="A102" s="36"/>
      <c r="B102" s="8">
        <v>3</v>
      </c>
      <c r="C102" s="30">
        <v>4</v>
      </c>
      <c r="D102" s="18">
        <f t="shared" ref="D102" si="90">(A100*100)*C102</f>
        <v>8000</v>
      </c>
      <c r="E102" s="18">
        <f t="shared" si="54"/>
        <v>240000</v>
      </c>
      <c r="F102" s="25">
        <f t="shared" si="56"/>
        <v>2880000</v>
      </c>
      <c r="G102" s="25">
        <f t="shared" si="57"/>
        <v>5760000</v>
      </c>
      <c r="H102" s="25">
        <f t="shared" si="58"/>
        <v>14400000</v>
      </c>
    </row>
    <row r="103" spans="1:8" x14ac:dyDescent="0.25">
      <c r="A103" s="36"/>
      <c r="B103" s="8">
        <v>4</v>
      </c>
      <c r="C103" s="30">
        <v>6</v>
      </c>
      <c r="D103" s="18">
        <f t="shared" ref="D103" si="91">(A100*100)*C103</f>
        <v>12000</v>
      </c>
      <c r="E103" s="18">
        <f t="shared" si="54"/>
        <v>360000</v>
      </c>
      <c r="F103" s="25">
        <f t="shared" si="56"/>
        <v>4320000</v>
      </c>
      <c r="G103" s="25">
        <f t="shared" si="57"/>
        <v>8640000</v>
      </c>
      <c r="H103" s="25">
        <f t="shared" si="58"/>
        <v>21600000</v>
      </c>
    </row>
    <row r="104" spans="1:8" x14ac:dyDescent="0.25">
      <c r="A104" s="37"/>
      <c r="B104" s="8">
        <v>5</v>
      </c>
      <c r="C104" s="30">
        <v>8</v>
      </c>
      <c r="D104" s="18">
        <f t="shared" ref="D104" si="92">(A100*100)*C104</f>
        <v>16000</v>
      </c>
      <c r="E104" s="18">
        <f t="shared" si="54"/>
        <v>480000</v>
      </c>
      <c r="F104" s="25">
        <f t="shared" si="56"/>
        <v>5760000</v>
      </c>
      <c r="G104" s="25">
        <f t="shared" si="57"/>
        <v>11520000</v>
      </c>
      <c r="H104" s="25">
        <f t="shared" si="58"/>
        <v>28800000</v>
      </c>
    </row>
    <row r="105" spans="1:8" x14ac:dyDescent="0.25">
      <c r="A105" s="32">
        <v>21</v>
      </c>
      <c r="B105" s="9">
        <v>1</v>
      </c>
      <c r="C105" s="29">
        <v>1</v>
      </c>
      <c r="D105" s="17">
        <f t="shared" ref="D105" si="93">(A105*100)*C105</f>
        <v>2100</v>
      </c>
      <c r="E105" s="17">
        <f t="shared" si="54"/>
        <v>63000</v>
      </c>
      <c r="F105" s="91">
        <f t="shared" si="56"/>
        <v>756000</v>
      </c>
      <c r="G105" s="91">
        <f t="shared" si="57"/>
        <v>1512000</v>
      </c>
      <c r="H105" s="91">
        <f t="shared" si="58"/>
        <v>3780000</v>
      </c>
    </row>
    <row r="106" spans="1:8" x14ac:dyDescent="0.25">
      <c r="A106" s="33"/>
      <c r="B106" s="9">
        <v>2</v>
      </c>
      <c r="C106" s="29">
        <v>2</v>
      </c>
      <c r="D106" s="17">
        <f t="shared" ref="D106" si="94">(A105*100)*C106</f>
        <v>4200</v>
      </c>
      <c r="E106" s="17">
        <f t="shared" si="54"/>
        <v>126000</v>
      </c>
      <c r="F106" s="91">
        <f t="shared" si="56"/>
        <v>1512000</v>
      </c>
      <c r="G106" s="91">
        <f t="shared" si="57"/>
        <v>3024000</v>
      </c>
      <c r="H106" s="91">
        <f t="shared" si="58"/>
        <v>7560000</v>
      </c>
    </row>
    <row r="107" spans="1:8" x14ac:dyDescent="0.25">
      <c r="A107" s="33"/>
      <c r="B107" s="9">
        <v>3</v>
      </c>
      <c r="C107" s="29">
        <v>4</v>
      </c>
      <c r="D107" s="17">
        <f t="shared" ref="D107" si="95">(A105*100)*C107</f>
        <v>8400</v>
      </c>
      <c r="E107" s="17">
        <f t="shared" si="54"/>
        <v>252000</v>
      </c>
      <c r="F107" s="91">
        <f t="shared" si="56"/>
        <v>3024000</v>
      </c>
      <c r="G107" s="91">
        <f t="shared" si="57"/>
        <v>6048000</v>
      </c>
      <c r="H107" s="91">
        <f t="shared" si="58"/>
        <v>15120000</v>
      </c>
    </row>
    <row r="108" spans="1:8" x14ac:dyDescent="0.25">
      <c r="A108" s="33"/>
      <c r="B108" s="9">
        <v>4</v>
      </c>
      <c r="C108" s="29">
        <v>6</v>
      </c>
      <c r="D108" s="17">
        <f t="shared" ref="D108" si="96">(A105*100)*C108</f>
        <v>12600</v>
      </c>
      <c r="E108" s="17">
        <f t="shared" si="54"/>
        <v>378000</v>
      </c>
      <c r="F108" s="91">
        <f t="shared" si="56"/>
        <v>4536000</v>
      </c>
      <c r="G108" s="91">
        <f t="shared" si="57"/>
        <v>9072000</v>
      </c>
      <c r="H108" s="91">
        <f t="shared" si="58"/>
        <v>22680000</v>
      </c>
    </row>
    <row r="109" spans="1:8" x14ac:dyDescent="0.25">
      <c r="A109" s="34"/>
      <c r="B109" s="9">
        <v>5</v>
      </c>
      <c r="C109" s="29">
        <v>8</v>
      </c>
      <c r="D109" s="17">
        <f t="shared" ref="D109" si="97">(A105*100)*C109</f>
        <v>16800</v>
      </c>
      <c r="E109" s="17">
        <f t="shared" si="54"/>
        <v>504000</v>
      </c>
      <c r="F109" s="91">
        <f t="shared" si="56"/>
        <v>6048000</v>
      </c>
      <c r="G109" s="91">
        <f t="shared" si="57"/>
        <v>12096000</v>
      </c>
      <c r="H109" s="91">
        <f t="shared" si="58"/>
        <v>30240000</v>
      </c>
    </row>
    <row r="110" spans="1:8" x14ac:dyDescent="0.25">
      <c r="A110" s="35">
        <v>22</v>
      </c>
      <c r="B110" s="8">
        <v>1</v>
      </c>
      <c r="C110" s="30">
        <v>1</v>
      </c>
      <c r="D110" s="20">
        <f t="shared" ref="D110" si="98">(A110*100)*C110</f>
        <v>2200</v>
      </c>
      <c r="E110" s="18">
        <f t="shared" si="54"/>
        <v>66000</v>
      </c>
      <c r="F110" s="25">
        <f t="shared" si="56"/>
        <v>792000</v>
      </c>
      <c r="G110" s="25">
        <f t="shared" si="57"/>
        <v>1584000</v>
      </c>
      <c r="H110" s="25">
        <f t="shared" si="58"/>
        <v>3960000</v>
      </c>
    </row>
    <row r="111" spans="1:8" x14ac:dyDescent="0.25">
      <c r="A111" s="36"/>
      <c r="B111" s="8">
        <v>2</v>
      </c>
      <c r="C111" s="30">
        <v>2</v>
      </c>
      <c r="D111" s="20">
        <f t="shared" ref="D111" si="99">(A110*100)*C111</f>
        <v>4400</v>
      </c>
      <c r="E111" s="18">
        <f t="shared" si="54"/>
        <v>132000</v>
      </c>
      <c r="F111" s="25">
        <f t="shared" si="56"/>
        <v>1584000</v>
      </c>
      <c r="G111" s="25">
        <f t="shared" si="57"/>
        <v>3168000</v>
      </c>
      <c r="H111" s="25">
        <f t="shared" si="58"/>
        <v>7920000</v>
      </c>
    </row>
    <row r="112" spans="1:8" x14ac:dyDescent="0.25">
      <c r="A112" s="36"/>
      <c r="B112" s="8">
        <v>3</v>
      </c>
      <c r="C112" s="30">
        <v>4</v>
      </c>
      <c r="D112" s="20">
        <f t="shared" ref="D112" si="100">(A110*100)*C112</f>
        <v>8800</v>
      </c>
      <c r="E112" s="18">
        <f t="shared" si="54"/>
        <v>264000</v>
      </c>
      <c r="F112" s="25">
        <f t="shared" si="56"/>
        <v>3168000</v>
      </c>
      <c r="G112" s="25">
        <f t="shared" si="57"/>
        <v>6336000</v>
      </c>
      <c r="H112" s="25">
        <f t="shared" si="58"/>
        <v>15840000</v>
      </c>
    </row>
    <row r="113" spans="1:8" x14ac:dyDescent="0.25">
      <c r="A113" s="36"/>
      <c r="B113" s="8">
        <v>4</v>
      </c>
      <c r="C113" s="30">
        <v>6</v>
      </c>
      <c r="D113" s="20">
        <f t="shared" ref="D113" si="101">(A110*100)*C113</f>
        <v>13200</v>
      </c>
      <c r="E113" s="18">
        <f t="shared" si="54"/>
        <v>396000</v>
      </c>
      <c r="F113" s="25">
        <f t="shared" si="56"/>
        <v>4752000</v>
      </c>
      <c r="G113" s="25">
        <f t="shared" si="57"/>
        <v>9504000</v>
      </c>
      <c r="H113" s="25">
        <f t="shared" si="58"/>
        <v>23760000</v>
      </c>
    </row>
    <row r="114" spans="1:8" x14ac:dyDescent="0.25">
      <c r="A114" s="37"/>
      <c r="B114" s="8">
        <v>5</v>
      </c>
      <c r="C114" s="30">
        <v>8</v>
      </c>
      <c r="D114" s="20">
        <f t="shared" ref="D114" si="102">(A110*100)*C114</f>
        <v>17600</v>
      </c>
      <c r="E114" s="18">
        <f t="shared" si="54"/>
        <v>528000</v>
      </c>
      <c r="F114" s="25">
        <f t="shared" si="56"/>
        <v>6336000</v>
      </c>
      <c r="G114" s="25">
        <f t="shared" si="57"/>
        <v>12672000</v>
      </c>
      <c r="H114" s="25">
        <f t="shared" si="58"/>
        <v>31680000</v>
      </c>
    </row>
    <row r="115" spans="1:8" x14ac:dyDescent="0.25">
      <c r="A115" s="38">
        <v>23</v>
      </c>
      <c r="B115" s="9">
        <v>1</v>
      </c>
      <c r="C115" s="29">
        <v>1</v>
      </c>
      <c r="D115" s="19">
        <f t="shared" ref="D115" si="103">(A115*100)*C115</f>
        <v>2300</v>
      </c>
      <c r="E115" s="17">
        <f t="shared" si="54"/>
        <v>69000</v>
      </c>
      <c r="F115" s="91">
        <f t="shared" si="56"/>
        <v>828000</v>
      </c>
      <c r="G115" s="91">
        <f t="shared" si="57"/>
        <v>1656000</v>
      </c>
      <c r="H115" s="91">
        <f t="shared" si="58"/>
        <v>4140000</v>
      </c>
    </row>
    <row r="116" spans="1:8" x14ac:dyDescent="0.25">
      <c r="A116" s="39"/>
      <c r="B116" s="9">
        <v>2</v>
      </c>
      <c r="C116" s="29">
        <v>2</v>
      </c>
      <c r="D116" s="19">
        <f t="shared" ref="D116" si="104">(A115*100)*C116</f>
        <v>4600</v>
      </c>
      <c r="E116" s="17">
        <f t="shared" si="54"/>
        <v>138000</v>
      </c>
      <c r="F116" s="91">
        <f t="shared" si="56"/>
        <v>1656000</v>
      </c>
      <c r="G116" s="91">
        <f t="shared" si="57"/>
        <v>3312000</v>
      </c>
      <c r="H116" s="91">
        <f t="shared" si="58"/>
        <v>8280000</v>
      </c>
    </row>
    <row r="117" spans="1:8" x14ac:dyDescent="0.25">
      <c r="A117" s="39"/>
      <c r="B117" s="9">
        <v>3</v>
      </c>
      <c r="C117" s="29">
        <v>4</v>
      </c>
      <c r="D117" s="19">
        <f t="shared" ref="D117" si="105">(A115*100)*C117</f>
        <v>9200</v>
      </c>
      <c r="E117" s="17">
        <f t="shared" si="54"/>
        <v>276000</v>
      </c>
      <c r="F117" s="91">
        <f t="shared" si="56"/>
        <v>3312000</v>
      </c>
      <c r="G117" s="91">
        <f t="shared" si="57"/>
        <v>6624000</v>
      </c>
      <c r="H117" s="91">
        <f t="shared" si="58"/>
        <v>16560000</v>
      </c>
    </row>
    <row r="118" spans="1:8" x14ac:dyDescent="0.25">
      <c r="A118" s="39"/>
      <c r="B118" s="9">
        <v>4</v>
      </c>
      <c r="C118" s="29">
        <v>6</v>
      </c>
      <c r="D118" s="19">
        <f t="shared" ref="D118" si="106">(A115*100)*C118</f>
        <v>13800</v>
      </c>
      <c r="E118" s="17">
        <f t="shared" si="54"/>
        <v>414000</v>
      </c>
      <c r="F118" s="91">
        <f t="shared" si="56"/>
        <v>4968000</v>
      </c>
      <c r="G118" s="91">
        <f t="shared" si="57"/>
        <v>9936000</v>
      </c>
      <c r="H118" s="91">
        <f t="shared" si="58"/>
        <v>24840000</v>
      </c>
    </row>
    <row r="119" spans="1:8" x14ac:dyDescent="0.25">
      <c r="A119" s="40"/>
      <c r="B119" s="9">
        <v>5</v>
      </c>
      <c r="C119" s="29">
        <v>8</v>
      </c>
      <c r="D119" s="19">
        <f t="shared" ref="D119" si="107">(A115*100)*C119</f>
        <v>18400</v>
      </c>
      <c r="E119" s="17">
        <f t="shared" si="54"/>
        <v>552000</v>
      </c>
      <c r="F119" s="91">
        <f t="shared" si="56"/>
        <v>6624000</v>
      </c>
      <c r="G119" s="91">
        <f t="shared" si="57"/>
        <v>13248000</v>
      </c>
      <c r="H119" s="91">
        <f t="shared" si="58"/>
        <v>33120000</v>
      </c>
    </row>
    <row r="120" spans="1:8" x14ac:dyDescent="0.25">
      <c r="A120" s="35">
        <v>24</v>
      </c>
      <c r="B120" s="8">
        <v>1</v>
      </c>
      <c r="C120" s="30">
        <v>1</v>
      </c>
      <c r="D120" s="20">
        <f t="shared" ref="D120" si="108">(A120*100)*C120</f>
        <v>2400</v>
      </c>
      <c r="E120" s="18">
        <f t="shared" si="54"/>
        <v>72000</v>
      </c>
      <c r="F120" s="25">
        <f t="shared" si="56"/>
        <v>864000</v>
      </c>
      <c r="G120" s="25">
        <f t="shared" si="57"/>
        <v>1728000</v>
      </c>
      <c r="H120" s="25">
        <f t="shared" si="58"/>
        <v>4320000</v>
      </c>
    </row>
    <row r="121" spans="1:8" x14ac:dyDescent="0.25">
      <c r="A121" s="36"/>
      <c r="B121" s="8">
        <v>2</v>
      </c>
      <c r="C121" s="30">
        <v>2</v>
      </c>
      <c r="D121" s="20">
        <f t="shared" ref="D121" si="109">(A120*100)*C121</f>
        <v>4800</v>
      </c>
      <c r="E121" s="18">
        <f t="shared" si="54"/>
        <v>144000</v>
      </c>
      <c r="F121" s="25">
        <f t="shared" si="56"/>
        <v>1728000</v>
      </c>
      <c r="G121" s="25">
        <f t="shared" si="57"/>
        <v>3456000</v>
      </c>
      <c r="H121" s="25">
        <f t="shared" si="58"/>
        <v>8640000</v>
      </c>
    </row>
    <row r="122" spans="1:8" x14ac:dyDescent="0.25">
      <c r="A122" s="36"/>
      <c r="B122" s="8">
        <v>3</v>
      </c>
      <c r="C122" s="30">
        <v>4</v>
      </c>
      <c r="D122" s="20">
        <f t="shared" ref="D122" si="110">(A120*100)*C122</f>
        <v>9600</v>
      </c>
      <c r="E122" s="18">
        <f t="shared" si="54"/>
        <v>288000</v>
      </c>
      <c r="F122" s="25">
        <f t="shared" si="56"/>
        <v>3456000</v>
      </c>
      <c r="G122" s="25">
        <f t="shared" si="57"/>
        <v>6912000</v>
      </c>
      <c r="H122" s="25">
        <f t="shared" si="58"/>
        <v>17280000</v>
      </c>
    </row>
    <row r="123" spans="1:8" x14ac:dyDescent="0.25">
      <c r="A123" s="36"/>
      <c r="B123" s="8">
        <v>4</v>
      </c>
      <c r="C123" s="30">
        <v>6</v>
      </c>
      <c r="D123" s="20">
        <f t="shared" ref="D123" si="111">(A120*100)*C123</f>
        <v>14400</v>
      </c>
      <c r="E123" s="18">
        <f t="shared" si="54"/>
        <v>432000</v>
      </c>
      <c r="F123" s="25">
        <f t="shared" si="56"/>
        <v>5184000</v>
      </c>
      <c r="G123" s="25">
        <f t="shared" si="57"/>
        <v>10368000</v>
      </c>
      <c r="H123" s="25">
        <f t="shared" si="58"/>
        <v>25920000</v>
      </c>
    </row>
    <row r="124" spans="1:8" x14ac:dyDescent="0.25">
      <c r="A124" s="37"/>
      <c r="B124" s="8">
        <v>5</v>
      </c>
      <c r="C124" s="30">
        <v>8</v>
      </c>
      <c r="D124" s="20">
        <f t="shared" ref="D124" si="112">(A120*100)*C124</f>
        <v>19200</v>
      </c>
      <c r="E124" s="18">
        <f t="shared" si="54"/>
        <v>576000</v>
      </c>
      <c r="F124" s="25">
        <f t="shared" si="56"/>
        <v>6912000</v>
      </c>
      <c r="G124" s="25">
        <f t="shared" si="57"/>
        <v>13824000</v>
      </c>
      <c r="H124" s="25">
        <f t="shared" si="58"/>
        <v>34560000</v>
      </c>
    </row>
  </sheetData>
  <mergeCells count="25">
    <mergeCell ref="A110:A114"/>
    <mergeCell ref="A115:A119"/>
    <mergeCell ref="A120:A124"/>
    <mergeCell ref="A50:A54"/>
    <mergeCell ref="A55:A59"/>
    <mergeCell ref="A60:A64"/>
    <mergeCell ref="A65:A69"/>
    <mergeCell ref="A70:A74"/>
    <mergeCell ref="A75:A79"/>
    <mergeCell ref="B2:C2"/>
    <mergeCell ref="A5:A9"/>
    <mergeCell ref="A10:A14"/>
    <mergeCell ref="A15:A19"/>
    <mergeCell ref="A20:A24"/>
    <mergeCell ref="A25:A29"/>
    <mergeCell ref="A90:A94"/>
    <mergeCell ref="A95:A99"/>
    <mergeCell ref="A100:A104"/>
    <mergeCell ref="A105:A109"/>
    <mergeCell ref="A80:A84"/>
    <mergeCell ref="A85:A89"/>
    <mergeCell ref="A30:A34"/>
    <mergeCell ref="A35:A39"/>
    <mergeCell ref="A40:A44"/>
    <mergeCell ref="A45:A4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5139A-05C5-4904-891B-62797DE6A6D6}">
  <dimension ref="A2:Z222"/>
  <sheetViews>
    <sheetView tabSelected="1" topLeftCell="A4" workbookViewId="0">
      <selection activeCell="V29" sqref="V29"/>
    </sheetView>
  </sheetViews>
  <sheetFormatPr baseColWidth="10" defaultRowHeight="15" x14ac:dyDescent="0.25"/>
  <cols>
    <col min="14" max="14" width="13.5703125" customWidth="1"/>
    <col min="19" max="19" width="20" customWidth="1"/>
    <col min="22" max="22" width="24.140625" customWidth="1"/>
    <col min="23" max="23" width="20.5703125" customWidth="1"/>
    <col min="24" max="24" width="14.85546875" bestFit="1" customWidth="1"/>
    <col min="26" max="26" width="17.5703125" customWidth="1"/>
  </cols>
  <sheetData>
    <row r="2" spans="1:26" ht="15.75" thickBot="1" x14ac:dyDescent="0.3"/>
    <row r="3" spans="1:26" x14ac:dyDescent="0.25">
      <c r="H3" s="56" t="s">
        <v>97</v>
      </c>
      <c r="I3" s="57"/>
      <c r="J3" s="57"/>
      <c r="K3" s="57"/>
      <c r="L3" s="57"/>
      <c r="M3" s="57"/>
      <c r="N3" s="57"/>
      <c r="O3" s="58"/>
    </row>
    <row r="4" spans="1:26" ht="15.75" thickBot="1" x14ac:dyDescent="0.3">
      <c r="H4" s="59"/>
      <c r="I4" s="60"/>
      <c r="J4" s="60"/>
      <c r="K4" s="60"/>
      <c r="L4" s="60"/>
      <c r="M4" s="60"/>
      <c r="N4" s="60"/>
      <c r="O4" s="61"/>
      <c r="S4" s="4" t="s">
        <v>4</v>
      </c>
      <c r="T4" s="4" t="s">
        <v>5</v>
      </c>
      <c r="U4" s="4" t="s">
        <v>6</v>
      </c>
      <c r="V4" s="4" t="s">
        <v>7</v>
      </c>
      <c r="W4" s="4" t="s">
        <v>8</v>
      </c>
      <c r="X4" s="89" t="s">
        <v>43</v>
      </c>
      <c r="Y4" s="89" t="s">
        <v>44</v>
      </c>
      <c r="Z4" s="89" t="s">
        <v>45</v>
      </c>
    </row>
    <row r="5" spans="1:26" ht="15.75" thickBot="1" x14ac:dyDescent="0.3">
      <c r="H5" s="100">
        <v>10</v>
      </c>
      <c r="I5" s="101">
        <v>1</v>
      </c>
      <c r="J5" s="100"/>
      <c r="K5" s="100"/>
      <c r="L5" s="100">
        <v>10</v>
      </c>
      <c r="M5" s="102">
        <v>1</v>
      </c>
      <c r="N5" s="106" t="s">
        <v>91</v>
      </c>
      <c r="O5" s="107"/>
      <c r="S5" s="32">
        <v>1</v>
      </c>
      <c r="T5" s="9">
        <v>1</v>
      </c>
      <c r="U5" s="29">
        <v>1</v>
      </c>
      <c r="V5" s="17">
        <f>(S5*100)*U5</f>
        <v>100</v>
      </c>
      <c r="W5" s="90">
        <f t="shared" ref="W5:W9" si="0">V5*30</f>
        <v>3000</v>
      </c>
      <c r="X5" s="91">
        <f>W5*12</f>
        <v>36000</v>
      </c>
      <c r="Y5" s="91">
        <f>X5*2</f>
        <v>72000</v>
      </c>
      <c r="Z5" s="91">
        <f>X5*5</f>
        <v>180000</v>
      </c>
    </row>
    <row r="6" spans="1:26" x14ac:dyDescent="0.25">
      <c r="S6" s="33"/>
      <c r="T6" s="9">
        <v>2</v>
      </c>
      <c r="U6" s="29">
        <v>2</v>
      </c>
      <c r="V6" s="17">
        <f>(S5*100)*U6</f>
        <v>200</v>
      </c>
      <c r="W6" s="17">
        <f t="shared" si="0"/>
        <v>6000</v>
      </c>
      <c r="X6" s="91">
        <f t="shared" ref="X6:X9" si="1">W6*12</f>
        <v>72000</v>
      </c>
      <c r="Y6" s="91">
        <f t="shared" ref="Y6:Y9" si="2">X6*2</f>
        <v>144000</v>
      </c>
      <c r="Z6" s="91">
        <f t="shared" ref="Z6:Z9" si="3">X6*5</f>
        <v>360000</v>
      </c>
    </row>
    <row r="7" spans="1:26" x14ac:dyDescent="0.25">
      <c r="A7" s="92" t="s">
        <v>93</v>
      </c>
      <c r="B7" s="92" t="s">
        <v>92</v>
      </c>
      <c r="C7" s="92"/>
      <c r="D7" s="92">
        <v>1</v>
      </c>
      <c r="E7" s="92"/>
      <c r="F7" s="92">
        <v>2</v>
      </c>
      <c r="G7" s="92"/>
      <c r="H7" s="92">
        <v>3</v>
      </c>
      <c r="I7" s="92"/>
      <c r="J7" s="92">
        <v>4</v>
      </c>
      <c r="K7" s="92"/>
      <c r="L7" s="92">
        <v>5</v>
      </c>
      <c r="M7" s="92"/>
      <c r="N7" s="92" t="s">
        <v>47</v>
      </c>
      <c r="O7" s="92"/>
      <c r="S7" s="33"/>
      <c r="T7" s="9">
        <v>3</v>
      </c>
      <c r="U7" s="29">
        <v>4</v>
      </c>
      <c r="V7" s="17">
        <f>(S5*100)*U7</f>
        <v>400</v>
      </c>
      <c r="W7" s="17">
        <f t="shared" si="0"/>
        <v>12000</v>
      </c>
      <c r="X7" s="91">
        <f t="shared" si="1"/>
        <v>144000</v>
      </c>
      <c r="Y7" s="91">
        <f t="shared" si="2"/>
        <v>288000</v>
      </c>
      <c r="Z7" s="91">
        <f t="shared" si="3"/>
        <v>720000</v>
      </c>
    </row>
    <row r="8" spans="1:26" x14ac:dyDescent="0.25">
      <c r="A8" s="92"/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S8" s="33"/>
      <c r="T8" s="9">
        <v>4</v>
      </c>
      <c r="U8" s="29">
        <v>6</v>
      </c>
      <c r="V8" s="17">
        <f>(S5*100)*U8</f>
        <v>600</v>
      </c>
      <c r="W8" s="17">
        <f t="shared" si="0"/>
        <v>18000</v>
      </c>
      <c r="X8" s="91">
        <f t="shared" si="1"/>
        <v>216000</v>
      </c>
      <c r="Y8" s="91">
        <f t="shared" si="2"/>
        <v>432000</v>
      </c>
      <c r="Z8" s="91">
        <f t="shared" si="3"/>
        <v>1080000</v>
      </c>
    </row>
    <row r="9" spans="1:26" x14ac:dyDescent="0.25">
      <c r="A9" s="92"/>
      <c r="B9" s="92"/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S9" s="34"/>
      <c r="T9" s="9">
        <v>5</v>
      </c>
      <c r="U9" s="29">
        <v>8</v>
      </c>
      <c r="V9" s="17">
        <f>(S5*100)*U9</f>
        <v>800</v>
      </c>
      <c r="W9" s="17">
        <f t="shared" si="0"/>
        <v>24000</v>
      </c>
      <c r="X9" s="91">
        <f t="shared" si="1"/>
        <v>288000</v>
      </c>
      <c r="Y9" s="91">
        <f t="shared" si="2"/>
        <v>576000</v>
      </c>
      <c r="Z9" s="91">
        <f t="shared" si="3"/>
        <v>1440000</v>
      </c>
    </row>
    <row r="10" spans="1:26" x14ac:dyDescent="0.25">
      <c r="A10" s="92"/>
      <c r="B10" s="92"/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</row>
    <row r="11" spans="1:26" x14ac:dyDescent="0.25">
      <c r="A11" s="114" t="s">
        <v>94</v>
      </c>
      <c r="B11" s="92" t="s">
        <v>98</v>
      </c>
      <c r="C11" s="92"/>
      <c r="D11" s="8"/>
      <c r="E11" s="8"/>
      <c r="F11" s="8"/>
      <c r="G11" s="8"/>
      <c r="H11" s="8"/>
      <c r="I11" s="8"/>
      <c r="J11" s="8"/>
      <c r="K11" s="8"/>
      <c r="L11" s="8"/>
      <c r="M11" s="8"/>
      <c r="N11" s="76" t="s">
        <v>55</v>
      </c>
      <c r="O11" s="76" t="s">
        <v>56</v>
      </c>
    </row>
    <row r="12" spans="1:26" x14ac:dyDescent="0.25">
      <c r="A12" s="115"/>
      <c r="B12" s="103" t="s">
        <v>95</v>
      </c>
      <c r="C12" s="103" t="s">
        <v>96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116">
        <v>0</v>
      </c>
      <c r="O12" s="116">
        <v>0</v>
      </c>
    </row>
    <row r="13" spans="1:26" x14ac:dyDescent="0.25">
      <c r="A13" s="76" t="s">
        <v>48</v>
      </c>
      <c r="B13" s="8"/>
      <c r="C13" s="8"/>
      <c r="D13" s="92" t="s">
        <v>98</v>
      </c>
      <c r="E13" s="92"/>
      <c r="F13" s="8"/>
      <c r="G13" s="8"/>
      <c r="H13" s="103" t="s">
        <v>95</v>
      </c>
      <c r="I13" s="103" t="s">
        <v>96</v>
      </c>
      <c r="J13" s="8"/>
      <c r="K13" s="8"/>
      <c r="L13" s="8"/>
      <c r="M13" s="8"/>
      <c r="N13" s="116">
        <v>0</v>
      </c>
      <c r="O13" s="116">
        <v>0</v>
      </c>
    </row>
    <row r="14" spans="1:26" x14ac:dyDescent="0.25">
      <c r="A14" s="76" t="s">
        <v>53</v>
      </c>
      <c r="B14" s="8"/>
      <c r="C14" s="8"/>
      <c r="D14" s="8"/>
      <c r="E14" s="8"/>
      <c r="F14" s="92" t="s">
        <v>98</v>
      </c>
      <c r="G14" s="92"/>
      <c r="H14" s="8"/>
      <c r="I14" s="8"/>
      <c r="J14" s="8"/>
      <c r="K14" s="8"/>
      <c r="L14" s="103" t="s">
        <v>96</v>
      </c>
      <c r="M14" s="8"/>
      <c r="N14" s="116">
        <v>0</v>
      </c>
      <c r="O14" s="116">
        <v>0</v>
      </c>
    </row>
    <row r="15" spans="1:26" ht="27.75" customHeight="1" x14ac:dyDescent="0.25">
      <c r="A15" s="76" t="s">
        <v>57</v>
      </c>
      <c r="B15" s="76"/>
      <c r="C15" s="76"/>
      <c r="D15" s="8"/>
      <c r="E15" s="8"/>
      <c r="F15" s="8"/>
      <c r="G15" s="8"/>
      <c r="H15" s="121" t="s">
        <v>280</v>
      </c>
      <c r="I15" s="120"/>
      <c r="J15" s="8"/>
      <c r="K15" s="8"/>
      <c r="L15" s="8"/>
      <c r="M15" s="8"/>
      <c r="N15" s="116">
        <v>0</v>
      </c>
      <c r="O15" s="116">
        <v>0</v>
      </c>
    </row>
    <row r="16" spans="1:26" ht="32.25" customHeight="1" x14ac:dyDescent="0.25">
      <c r="A16" s="76" t="s">
        <v>58</v>
      </c>
      <c r="B16" s="76"/>
      <c r="C16" s="76"/>
      <c r="D16" s="76"/>
      <c r="E16" s="76"/>
      <c r="F16" s="76"/>
      <c r="G16" s="76"/>
      <c r="H16" s="123" t="s">
        <v>54</v>
      </c>
      <c r="I16" s="124"/>
      <c r="J16" s="122" t="s">
        <v>282</v>
      </c>
      <c r="K16" s="92"/>
      <c r="L16" s="76"/>
      <c r="M16" s="76"/>
      <c r="N16" s="116">
        <v>1</v>
      </c>
      <c r="O16" s="116">
        <f>$N16*2000</f>
        <v>2000</v>
      </c>
      <c r="U16" s="4" t="s">
        <v>5</v>
      </c>
      <c r="V16" s="76" t="s">
        <v>85</v>
      </c>
      <c r="W16" s="76" t="s">
        <v>6</v>
      </c>
    </row>
    <row r="17" spans="1:24" ht="33.75" customHeight="1" thickBot="1" x14ac:dyDescent="0.3">
      <c r="A17" s="76" t="s">
        <v>59</v>
      </c>
      <c r="B17" s="76"/>
      <c r="C17" s="76"/>
      <c r="D17" s="119"/>
      <c r="E17" s="117"/>
      <c r="F17" s="117"/>
      <c r="G17" s="117"/>
      <c r="H17" s="113" t="s">
        <v>49</v>
      </c>
      <c r="I17" s="97" t="s">
        <v>50</v>
      </c>
      <c r="J17" s="125" t="s">
        <v>54</v>
      </c>
      <c r="K17" s="124"/>
      <c r="L17" s="122" t="s">
        <v>281</v>
      </c>
      <c r="M17" s="92"/>
      <c r="N17" s="116">
        <v>1</v>
      </c>
      <c r="O17" s="116">
        <f>$O16+($N17*2000)</f>
        <v>4000</v>
      </c>
      <c r="S17" s="76" t="s">
        <v>86</v>
      </c>
      <c r="T17" s="76">
        <f>O42</f>
        <v>80000</v>
      </c>
      <c r="U17" s="9">
        <v>1</v>
      </c>
      <c r="V17" s="93">
        <f>($T$17/$U17)*100</f>
        <v>8000000</v>
      </c>
      <c r="W17" s="25">
        <f>$V17*$U5</f>
        <v>8000000</v>
      </c>
    </row>
    <row r="18" spans="1:24" x14ac:dyDescent="0.25">
      <c r="A18" s="76" t="s">
        <v>60</v>
      </c>
      <c r="B18" s="76"/>
      <c r="C18" s="95"/>
      <c r="D18" s="50"/>
      <c r="E18" s="51"/>
      <c r="F18" s="51"/>
      <c r="G18" s="52"/>
      <c r="H18" s="109" t="s">
        <v>54</v>
      </c>
      <c r="I18" s="105"/>
      <c r="J18" s="76" t="s">
        <v>51</v>
      </c>
      <c r="K18" s="76" t="s">
        <v>50</v>
      </c>
      <c r="L18" s="104" t="s">
        <v>54</v>
      </c>
      <c r="M18" s="105"/>
      <c r="N18" s="116">
        <v>2</v>
      </c>
      <c r="O18" s="116">
        <f t="shared" ref="O18:O81" si="4">$O17+($N18*2000)</f>
        <v>8000</v>
      </c>
      <c r="U18" s="9">
        <v>2</v>
      </c>
      <c r="V18" s="93">
        <f>($T$17/$U18)*100</f>
        <v>4000000</v>
      </c>
      <c r="W18" s="25">
        <f>$V18*$U6</f>
        <v>8000000</v>
      </c>
    </row>
    <row r="19" spans="1:24" x14ac:dyDescent="0.25">
      <c r="A19" s="76" t="s">
        <v>61</v>
      </c>
      <c r="B19" s="76"/>
      <c r="C19" s="95"/>
      <c r="D19" s="110"/>
      <c r="E19" s="111"/>
      <c r="F19" s="111"/>
      <c r="G19" s="112"/>
      <c r="H19" s="108" t="s">
        <v>49</v>
      </c>
      <c r="I19" s="76" t="s">
        <v>50</v>
      </c>
      <c r="J19" s="104" t="s">
        <v>54</v>
      </c>
      <c r="K19" s="105"/>
      <c r="L19" s="76" t="s">
        <v>51</v>
      </c>
      <c r="M19" s="76" t="s">
        <v>52</v>
      </c>
      <c r="N19" s="76">
        <v>1</v>
      </c>
      <c r="O19" s="116">
        <f t="shared" si="4"/>
        <v>10000</v>
      </c>
      <c r="U19" s="9">
        <v>3</v>
      </c>
      <c r="V19" s="94">
        <f>($T$17/$U19)*100</f>
        <v>2666666.666666667</v>
      </c>
      <c r="W19" s="25">
        <f>$V19*$U7</f>
        <v>10666666.666666668</v>
      </c>
    </row>
    <row r="20" spans="1:24" x14ac:dyDescent="0.25">
      <c r="A20" s="76" t="s">
        <v>62</v>
      </c>
      <c r="B20" s="76"/>
      <c r="C20" s="95"/>
      <c r="D20" s="110"/>
      <c r="E20" s="111"/>
      <c r="F20" s="111"/>
      <c r="G20" s="112"/>
      <c r="H20" s="109" t="s">
        <v>54</v>
      </c>
      <c r="I20" s="105"/>
      <c r="J20" s="76" t="s">
        <v>51</v>
      </c>
      <c r="K20" s="76" t="s">
        <v>50</v>
      </c>
      <c r="L20" s="104" t="s">
        <v>54</v>
      </c>
      <c r="M20" s="105"/>
      <c r="N20" s="76">
        <v>2</v>
      </c>
      <c r="O20" s="116">
        <f t="shared" si="4"/>
        <v>14000</v>
      </c>
      <c r="U20" s="9">
        <v>4</v>
      </c>
      <c r="V20" s="93">
        <f>($T$17/$U20)*100</f>
        <v>2000000</v>
      </c>
      <c r="W20" s="25">
        <f>$V20*$U8</f>
        <v>12000000</v>
      </c>
    </row>
    <row r="21" spans="1:24" ht="15.75" thickBot="1" x14ac:dyDescent="0.3">
      <c r="A21" s="76" t="s">
        <v>63</v>
      </c>
      <c r="B21" s="76"/>
      <c r="C21" s="95"/>
      <c r="D21" s="110"/>
      <c r="E21" s="111"/>
      <c r="F21" s="111"/>
      <c r="G21" s="112"/>
      <c r="H21" s="108" t="s">
        <v>49</v>
      </c>
      <c r="I21" s="76" t="s">
        <v>50</v>
      </c>
      <c r="J21" s="104" t="s">
        <v>54</v>
      </c>
      <c r="K21" s="105"/>
      <c r="L21" s="76" t="s">
        <v>51</v>
      </c>
      <c r="M21" s="76" t="s">
        <v>52</v>
      </c>
      <c r="N21" s="76">
        <v>1</v>
      </c>
      <c r="O21" s="116">
        <f t="shared" si="4"/>
        <v>16000</v>
      </c>
      <c r="U21" s="9">
        <v>5</v>
      </c>
      <c r="V21" s="96">
        <f>($T$17/$U21)*100</f>
        <v>1600000</v>
      </c>
      <c r="W21" s="25">
        <f>$V21*$U9</f>
        <v>12800000</v>
      </c>
      <c r="X21" s="49"/>
    </row>
    <row r="22" spans="1:24" x14ac:dyDescent="0.25">
      <c r="A22" s="76" t="s">
        <v>64</v>
      </c>
      <c r="B22" s="76"/>
      <c r="C22" s="95"/>
      <c r="D22" s="110"/>
      <c r="E22" s="111"/>
      <c r="F22" s="111"/>
      <c r="G22" s="112"/>
      <c r="H22" s="109" t="s">
        <v>54</v>
      </c>
      <c r="I22" s="105"/>
      <c r="J22" s="76" t="s">
        <v>51</v>
      </c>
      <c r="K22" s="76" t="s">
        <v>50</v>
      </c>
      <c r="L22" s="104" t="s">
        <v>54</v>
      </c>
      <c r="M22" s="105"/>
      <c r="N22" s="76">
        <v>2</v>
      </c>
      <c r="O22" s="116">
        <f t="shared" si="4"/>
        <v>20000</v>
      </c>
      <c r="V22" s="98"/>
    </row>
    <row r="23" spans="1:24" ht="15.75" thickBot="1" x14ac:dyDescent="0.3">
      <c r="A23" s="76" t="s">
        <v>65</v>
      </c>
      <c r="B23" s="76"/>
      <c r="C23" s="95"/>
      <c r="D23" s="110"/>
      <c r="E23" s="111"/>
      <c r="F23" s="111"/>
      <c r="G23" s="112"/>
      <c r="H23" s="108" t="s">
        <v>49</v>
      </c>
      <c r="I23" s="76" t="s">
        <v>50</v>
      </c>
      <c r="J23" s="104" t="s">
        <v>54</v>
      </c>
      <c r="K23" s="105"/>
      <c r="L23" s="76" t="s">
        <v>51</v>
      </c>
      <c r="M23" s="76" t="s">
        <v>52</v>
      </c>
      <c r="N23" s="76">
        <v>1</v>
      </c>
      <c r="O23" s="116">
        <f t="shared" si="4"/>
        <v>22000</v>
      </c>
      <c r="V23" s="99"/>
    </row>
    <row r="24" spans="1:24" x14ac:dyDescent="0.25">
      <c r="A24" s="76" t="s">
        <v>66</v>
      </c>
      <c r="B24" s="76"/>
      <c r="C24" s="95"/>
      <c r="D24" s="110"/>
      <c r="E24" s="111"/>
      <c r="F24" s="111"/>
      <c r="G24" s="112"/>
      <c r="H24" s="109" t="s">
        <v>54</v>
      </c>
      <c r="I24" s="105"/>
      <c r="J24" s="76" t="s">
        <v>51</v>
      </c>
      <c r="K24" s="76" t="s">
        <v>50</v>
      </c>
      <c r="L24" s="104" t="s">
        <v>54</v>
      </c>
      <c r="M24" s="105"/>
      <c r="N24" s="116">
        <v>2</v>
      </c>
      <c r="O24" s="116">
        <f t="shared" si="4"/>
        <v>26000</v>
      </c>
      <c r="S24" s="76"/>
      <c r="T24" s="76" t="s">
        <v>88</v>
      </c>
      <c r="U24" s="95" t="s">
        <v>89</v>
      </c>
      <c r="V24" s="97" t="s">
        <v>90</v>
      </c>
    </row>
    <row r="25" spans="1:24" x14ac:dyDescent="0.25">
      <c r="A25" s="76" t="s">
        <v>67</v>
      </c>
      <c r="B25" s="76"/>
      <c r="C25" s="95"/>
      <c r="D25" s="110"/>
      <c r="E25" s="111"/>
      <c r="F25" s="111"/>
      <c r="G25" s="112"/>
      <c r="H25" s="108" t="s">
        <v>49</v>
      </c>
      <c r="I25" s="76" t="s">
        <v>50</v>
      </c>
      <c r="J25" s="104" t="s">
        <v>54</v>
      </c>
      <c r="K25" s="105"/>
      <c r="L25" s="76" t="s">
        <v>51</v>
      </c>
      <c r="M25" s="76" t="s">
        <v>52</v>
      </c>
      <c r="N25" s="76">
        <v>1</v>
      </c>
      <c r="O25" s="116">
        <f t="shared" si="4"/>
        <v>28000</v>
      </c>
      <c r="S25" s="76" t="s">
        <v>87</v>
      </c>
      <c r="T25" s="76">
        <v>100</v>
      </c>
      <c r="U25" s="95">
        <f>T25*30</f>
        <v>3000</v>
      </c>
      <c r="V25" s="127">
        <f>V17/$U$25</f>
        <v>2666.6666666666665</v>
      </c>
    </row>
    <row r="26" spans="1:24" x14ac:dyDescent="0.25">
      <c r="A26" s="76" t="s">
        <v>68</v>
      </c>
      <c r="B26" s="76"/>
      <c r="C26" s="95"/>
      <c r="D26" s="110"/>
      <c r="E26" s="111"/>
      <c r="F26" s="111"/>
      <c r="G26" s="112"/>
      <c r="H26" s="109" t="s">
        <v>54</v>
      </c>
      <c r="I26" s="105"/>
      <c r="J26" s="76" t="s">
        <v>51</v>
      </c>
      <c r="K26" s="76" t="s">
        <v>50</v>
      </c>
      <c r="L26" s="104" t="s">
        <v>54</v>
      </c>
      <c r="M26" s="105"/>
      <c r="N26" s="76">
        <v>2</v>
      </c>
      <c r="O26" s="116">
        <f t="shared" si="4"/>
        <v>32000</v>
      </c>
      <c r="V26" s="127">
        <f>V18/$U$25</f>
        <v>1333.3333333333333</v>
      </c>
    </row>
    <row r="27" spans="1:24" x14ac:dyDescent="0.25">
      <c r="A27" s="76" t="s">
        <v>69</v>
      </c>
      <c r="B27" s="76"/>
      <c r="C27" s="95"/>
      <c r="D27" s="110"/>
      <c r="E27" s="111"/>
      <c r="F27" s="111"/>
      <c r="G27" s="112"/>
      <c r="H27" s="108" t="s">
        <v>49</v>
      </c>
      <c r="I27" s="76" t="s">
        <v>50</v>
      </c>
      <c r="J27" s="104" t="s">
        <v>54</v>
      </c>
      <c r="K27" s="105"/>
      <c r="L27" s="76" t="s">
        <v>51</v>
      </c>
      <c r="M27" s="76" t="s">
        <v>52</v>
      </c>
      <c r="N27" s="76">
        <v>1</v>
      </c>
      <c r="O27" s="116">
        <f t="shared" si="4"/>
        <v>34000</v>
      </c>
      <c r="V27" s="127">
        <f>V19/$U$25</f>
        <v>888.88888888888903</v>
      </c>
    </row>
    <row r="28" spans="1:24" x14ac:dyDescent="0.25">
      <c r="A28" s="76" t="s">
        <v>70</v>
      </c>
      <c r="B28" s="76"/>
      <c r="C28" s="95"/>
      <c r="D28" s="110"/>
      <c r="E28" s="111"/>
      <c r="F28" s="111"/>
      <c r="G28" s="112"/>
      <c r="H28" s="109" t="s">
        <v>54</v>
      </c>
      <c r="I28" s="105"/>
      <c r="J28" s="76" t="s">
        <v>51</v>
      </c>
      <c r="K28" s="76" t="s">
        <v>50</v>
      </c>
      <c r="L28" s="104" t="s">
        <v>54</v>
      </c>
      <c r="M28" s="105"/>
      <c r="N28" s="76">
        <v>2</v>
      </c>
      <c r="O28" s="116">
        <f t="shared" si="4"/>
        <v>38000</v>
      </c>
      <c r="V28" s="127">
        <f>V20/$U$25</f>
        <v>666.66666666666663</v>
      </c>
    </row>
    <row r="29" spans="1:24" x14ac:dyDescent="0.25">
      <c r="A29" s="76" t="s">
        <v>71</v>
      </c>
      <c r="B29" s="76"/>
      <c r="C29" s="95"/>
      <c r="D29" s="110"/>
      <c r="E29" s="111"/>
      <c r="F29" s="111"/>
      <c r="G29" s="112"/>
      <c r="H29" s="108" t="s">
        <v>49</v>
      </c>
      <c r="I29" s="76" t="s">
        <v>50</v>
      </c>
      <c r="J29" s="104" t="s">
        <v>54</v>
      </c>
      <c r="K29" s="105"/>
      <c r="L29" s="76" t="s">
        <v>51</v>
      </c>
      <c r="M29" s="76" t="s">
        <v>52</v>
      </c>
      <c r="N29" s="76">
        <v>1</v>
      </c>
      <c r="O29" s="116">
        <f t="shared" si="4"/>
        <v>40000</v>
      </c>
      <c r="V29" s="127">
        <f>V21/$U$25</f>
        <v>533.33333333333337</v>
      </c>
    </row>
    <row r="30" spans="1:24" x14ac:dyDescent="0.25">
      <c r="A30" s="76" t="s">
        <v>72</v>
      </c>
      <c r="B30" s="76"/>
      <c r="C30" s="95"/>
      <c r="D30" s="110"/>
      <c r="E30" s="111"/>
      <c r="F30" s="111"/>
      <c r="G30" s="112"/>
      <c r="H30" s="109" t="s">
        <v>54</v>
      </c>
      <c r="I30" s="105"/>
      <c r="J30" s="76" t="s">
        <v>51</v>
      </c>
      <c r="K30" s="76" t="s">
        <v>50</v>
      </c>
      <c r="L30" s="104" t="s">
        <v>54</v>
      </c>
      <c r="M30" s="105"/>
      <c r="N30" s="116">
        <v>2</v>
      </c>
      <c r="O30" s="116">
        <f t="shared" si="4"/>
        <v>44000</v>
      </c>
    </row>
    <row r="31" spans="1:24" x14ac:dyDescent="0.25">
      <c r="A31" s="76" t="s">
        <v>73</v>
      </c>
      <c r="B31" s="76"/>
      <c r="C31" s="95"/>
      <c r="D31" s="110"/>
      <c r="E31" s="111"/>
      <c r="F31" s="111"/>
      <c r="G31" s="112"/>
      <c r="H31" s="108" t="s">
        <v>49</v>
      </c>
      <c r="I31" s="76" t="s">
        <v>50</v>
      </c>
      <c r="J31" s="104" t="s">
        <v>54</v>
      </c>
      <c r="K31" s="105"/>
      <c r="L31" s="76" t="s">
        <v>51</v>
      </c>
      <c r="M31" s="76" t="s">
        <v>52</v>
      </c>
      <c r="N31" s="76">
        <v>1</v>
      </c>
      <c r="O31" s="116">
        <f t="shared" si="4"/>
        <v>46000</v>
      </c>
    </row>
    <row r="32" spans="1:24" x14ac:dyDescent="0.25">
      <c r="A32" s="76" t="s">
        <v>74</v>
      </c>
      <c r="B32" s="76"/>
      <c r="C32" s="95"/>
      <c r="D32" s="110"/>
      <c r="E32" s="111"/>
      <c r="F32" s="111"/>
      <c r="G32" s="112"/>
      <c r="H32" s="109" t="s">
        <v>54</v>
      </c>
      <c r="I32" s="105"/>
      <c r="J32" s="76" t="s">
        <v>51</v>
      </c>
      <c r="K32" s="76" t="s">
        <v>50</v>
      </c>
      <c r="L32" s="104" t="s">
        <v>54</v>
      </c>
      <c r="M32" s="105"/>
      <c r="N32" s="76">
        <v>2</v>
      </c>
      <c r="O32" s="116">
        <f t="shared" si="4"/>
        <v>50000</v>
      </c>
    </row>
    <row r="33" spans="1:23" x14ac:dyDescent="0.25">
      <c r="A33" s="76" t="s">
        <v>75</v>
      </c>
      <c r="B33" s="76"/>
      <c r="C33" s="95"/>
      <c r="D33" s="110"/>
      <c r="E33" s="111"/>
      <c r="F33" s="111"/>
      <c r="G33" s="112"/>
      <c r="H33" s="108" t="s">
        <v>49</v>
      </c>
      <c r="I33" s="76" t="s">
        <v>50</v>
      </c>
      <c r="J33" s="104" t="s">
        <v>54</v>
      </c>
      <c r="K33" s="105"/>
      <c r="L33" s="76" t="s">
        <v>51</v>
      </c>
      <c r="M33" s="76" t="s">
        <v>52</v>
      </c>
      <c r="N33" s="76">
        <v>1</v>
      </c>
      <c r="O33" s="116">
        <f t="shared" si="4"/>
        <v>52000</v>
      </c>
      <c r="U33" s="4" t="s">
        <v>5</v>
      </c>
      <c r="V33" s="76" t="s">
        <v>85</v>
      </c>
      <c r="W33" s="76" t="s">
        <v>6</v>
      </c>
    </row>
    <row r="34" spans="1:23" x14ac:dyDescent="0.25">
      <c r="A34" s="76" t="s">
        <v>76</v>
      </c>
      <c r="B34" s="76"/>
      <c r="C34" s="95"/>
      <c r="D34" s="110"/>
      <c r="E34" s="111"/>
      <c r="F34" s="111"/>
      <c r="G34" s="112"/>
      <c r="H34" s="109" t="s">
        <v>54</v>
      </c>
      <c r="I34" s="105"/>
      <c r="J34" s="76" t="s">
        <v>51</v>
      </c>
      <c r="K34" s="76" t="s">
        <v>50</v>
      </c>
      <c r="L34" s="104" t="s">
        <v>54</v>
      </c>
      <c r="M34" s="105"/>
      <c r="N34" s="76">
        <v>2</v>
      </c>
      <c r="O34" s="116">
        <f t="shared" si="4"/>
        <v>56000</v>
      </c>
      <c r="S34" s="76" t="s">
        <v>279</v>
      </c>
      <c r="T34" s="76">
        <f>O222</f>
        <v>620000</v>
      </c>
      <c r="U34" s="9">
        <v>1</v>
      </c>
      <c r="V34" s="93">
        <f>($T$34/$U34)*100</f>
        <v>62000000</v>
      </c>
      <c r="W34" s="25">
        <f>$V34*$U5</f>
        <v>62000000</v>
      </c>
    </row>
    <row r="35" spans="1:23" x14ac:dyDescent="0.25">
      <c r="A35" s="76" t="s">
        <v>77</v>
      </c>
      <c r="B35" s="76"/>
      <c r="C35" s="95"/>
      <c r="D35" s="110"/>
      <c r="E35" s="111"/>
      <c r="F35" s="111"/>
      <c r="G35" s="112"/>
      <c r="H35" s="108" t="s">
        <v>49</v>
      </c>
      <c r="I35" s="76" t="s">
        <v>50</v>
      </c>
      <c r="J35" s="104" t="s">
        <v>54</v>
      </c>
      <c r="K35" s="105"/>
      <c r="L35" s="76" t="s">
        <v>51</v>
      </c>
      <c r="M35" s="76" t="s">
        <v>52</v>
      </c>
      <c r="N35" s="76">
        <v>1</v>
      </c>
      <c r="O35" s="116">
        <f t="shared" si="4"/>
        <v>58000</v>
      </c>
      <c r="U35" s="9">
        <v>2</v>
      </c>
      <c r="V35" s="93">
        <f t="shared" ref="V35:V38" si="5">($T$34/$U35)*100</f>
        <v>31000000</v>
      </c>
      <c r="W35" s="25">
        <f>$V35*$U6</f>
        <v>62000000</v>
      </c>
    </row>
    <row r="36" spans="1:23" x14ac:dyDescent="0.25">
      <c r="A36" s="76" t="s">
        <v>78</v>
      </c>
      <c r="B36" s="76"/>
      <c r="C36" s="95"/>
      <c r="D36" s="110"/>
      <c r="E36" s="111"/>
      <c r="F36" s="111"/>
      <c r="G36" s="112"/>
      <c r="H36" s="109" t="s">
        <v>54</v>
      </c>
      <c r="I36" s="105"/>
      <c r="J36" s="76" t="s">
        <v>51</v>
      </c>
      <c r="K36" s="76" t="s">
        <v>50</v>
      </c>
      <c r="L36" s="104" t="s">
        <v>54</v>
      </c>
      <c r="M36" s="105"/>
      <c r="N36" s="116">
        <v>2</v>
      </c>
      <c r="O36" s="116">
        <f t="shared" si="4"/>
        <v>62000</v>
      </c>
      <c r="U36" s="9">
        <v>3</v>
      </c>
      <c r="V36" s="94">
        <f t="shared" si="5"/>
        <v>20666666.666666664</v>
      </c>
      <c r="W36" s="25">
        <f>$V36*$U7</f>
        <v>82666666.666666657</v>
      </c>
    </row>
    <row r="37" spans="1:23" x14ac:dyDescent="0.25">
      <c r="A37" s="76" t="s">
        <v>79</v>
      </c>
      <c r="B37" s="76"/>
      <c r="C37" s="95"/>
      <c r="D37" s="110"/>
      <c r="E37" s="111"/>
      <c r="F37" s="111"/>
      <c r="G37" s="112"/>
      <c r="H37" s="108" t="s">
        <v>49</v>
      </c>
      <c r="I37" s="76" t="s">
        <v>50</v>
      </c>
      <c r="J37" s="104" t="s">
        <v>54</v>
      </c>
      <c r="K37" s="105"/>
      <c r="L37" s="76" t="s">
        <v>51</v>
      </c>
      <c r="M37" s="76" t="s">
        <v>52</v>
      </c>
      <c r="N37" s="76">
        <v>1</v>
      </c>
      <c r="O37" s="116">
        <f t="shared" si="4"/>
        <v>64000</v>
      </c>
      <c r="U37" s="9">
        <v>4</v>
      </c>
      <c r="V37" s="93">
        <f t="shared" si="5"/>
        <v>15500000</v>
      </c>
      <c r="W37" s="25">
        <f>$V37*$U8</f>
        <v>93000000</v>
      </c>
    </row>
    <row r="38" spans="1:23" ht="15.75" thickBot="1" x14ac:dyDescent="0.3">
      <c r="A38" s="76" t="s">
        <v>80</v>
      </c>
      <c r="B38" s="76"/>
      <c r="C38" s="95"/>
      <c r="D38" s="110"/>
      <c r="E38" s="111"/>
      <c r="F38" s="111"/>
      <c r="G38" s="112"/>
      <c r="H38" s="109" t="s">
        <v>54</v>
      </c>
      <c r="I38" s="105"/>
      <c r="J38" s="76" t="s">
        <v>51</v>
      </c>
      <c r="K38" s="76" t="s">
        <v>50</v>
      </c>
      <c r="L38" s="104" t="s">
        <v>54</v>
      </c>
      <c r="M38" s="105"/>
      <c r="N38" s="76">
        <v>2</v>
      </c>
      <c r="O38" s="116">
        <f t="shared" si="4"/>
        <v>68000</v>
      </c>
      <c r="U38" s="9">
        <v>5</v>
      </c>
      <c r="V38" s="96">
        <f t="shared" si="5"/>
        <v>12400000</v>
      </c>
      <c r="W38" s="25">
        <f>$V38*$U9</f>
        <v>99200000</v>
      </c>
    </row>
    <row r="39" spans="1:23" x14ac:dyDescent="0.25">
      <c r="A39" s="76" t="s">
        <v>81</v>
      </c>
      <c r="B39" s="76"/>
      <c r="C39" s="95"/>
      <c r="D39" s="110"/>
      <c r="E39" s="111"/>
      <c r="F39" s="111"/>
      <c r="G39" s="112"/>
      <c r="H39" s="108" t="s">
        <v>49</v>
      </c>
      <c r="I39" s="76" t="s">
        <v>50</v>
      </c>
      <c r="J39" s="104" t="s">
        <v>54</v>
      </c>
      <c r="K39" s="105"/>
      <c r="L39" s="76" t="s">
        <v>51</v>
      </c>
      <c r="M39" s="76" t="s">
        <v>52</v>
      </c>
      <c r="N39" s="76">
        <v>1</v>
      </c>
      <c r="O39" s="116">
        <f t="shared" si="4"/>
        <v>70000</v>
      </c>
      <c r="V39" s="98"/>
    </row>
    <row r="40" spans="1:23" ht="15.75" thickBot="1" x14ac:dyDescent="0.3">
      <c r="A40" s="76" t="s">
        <v>82</v>
      </c>
      <c r="B40" s="76"/>
      <c r="C40" s="95"/>
      <c r="D40" s="110"/>
      <c r="E40" s="111"/>
      <c r="F40" s="111"/>
      <c r="G40" s="112"/>
      <c r="H40" s="109" t="s">
        <v>54</v>
      </c>
      <c r="I40" s="105"/>
      <c r="J40" s="76" t="s">
        <v>51</v>
      </c>
      <c r="K40" s="76" t="s">
        <v>50</v>
      </c>
      <c r="L40" s="104" t="s">
        <v>54</v>
      </c>
      <c r="M40" s="105"/>
      <c r="N40" s="76">
        <v>2</v>
      </c>
      <c r="O40" s="116">
        <f t="shared" si="4"/>
        <v>74000</v>
      </c>
      <c r="V40" s="99"/>
    </row>
    <row r="41" spans="1:23" x14ac:dyDescent="0.25">
      <c r="A41" s="76" t="s">
        <v>83</v>
      </c>
      <c r="B41" s="76"/>
      <c r="C41" s="95"/>
      <c r="D41" s="110"/>
      <c r="E41" s="111"/>
      <c r="F41" s="111"/>
      <c r="G41" s="112"/>
      <c r="H41" s="108" t="s">
        <v>49</v>
      </c>
      <c r="I41" s="76" t="s">
        <v>50</v>
      </c>
      <c r="J41" s="104" t="s">
        <v>54</v>
      </c>
      <c r="K41" s="105"/>
      <c r="L41" s="76" t="s">
        <v>51</v>
      </c>
      <c r="M41" s="76" t="s">
        <v>52</v>
      </c>
      <c r="N41" s="76">
        <v>1</v>
      </c>
      <c r="O41" s="116">
        <f t="shared" si="4"/>
        <v>76000</v>
      </c>
      <c r="S41" s="76"/>
      <c r="T41" s="76" t="s">
        <v>88</v>
      </c>
      <c r="U41" s="95" t="s">
        <v>89</v>
      </c>
      <c r="V41" s="97" t="s">
        <v>90</v>
      </c>
    </row>
    <row r="42" spans="1:23" ht="15.75" thickBot="1" x14ac:dyDescent="0.3">
      <c r="A42" s="118" t="s">
        <v>84</v>
      </c>
      <c r="B42" s="76"/>
      <c r="C42" s="95"/>
      <c r="D42" s="53"/>
      <c r="E42" s="54"/>
      <c r="F42" s="54"/>
      <c r="G42" s="55"/>
      <c r="H42" s="109" t="s">
        <v>54</v>
      </c>
      <c r="I42" s="105"/>
      <c r="J42" s="76" t="s">
        <v>51</v>
      </c>
      <c r="K42" s="76" t="s">
        <v>50</v>
      </c>
      <c r="L42" s="104" t="s">
        <v>54</v>
      </c>
      <c r="M42" s="105"/>
      <c r="N42" s="118">
        <v>2</v>
      </c>
      <c r="O42" s="126">
        <f t="shared" si="4"/>
        <v>80000</v>
      </c>
      <c r="S42" s="76" t="s">
        <v>87</v>
      </c>
      <c r="T42" s="76">
        <v>100</v>
      </c>
      <c r="U42" s="95">
        <f>T42*30</f>
        <v>3000</v>
      </c>
      <c r="V42" s="127">
        <f>V34/$U$42</f>
        <v>20666.666666666668</v>
      </c>
    </row>
    <row r="43" spans="1:23" x14ac:dyDescent="0.25">
      <c r="A43" s="76" t="s">
        <v>99</v>
      </c>
      <c r="B43" s="76"/>
      <c r="C43" s="95"/>
      <c r="D43" s="50"/>
      <c r="E43" s="51"/>
      <c r="F43" s="51"/>
      <c r="G43" s="52"/>
      <c r="H43" s="108" t="s">
        <v>49</v>
      </c>
      <c r="I43" s="76" t="s">
        <v>50</v>
      </c>
      <c r="J43" s="104" t="s">
        <v>54</v>
      </c>
      <c r="K43" s="105"/>
      <c r="L43" s="76" t="s">
        <v>51</v>
      </c>
      <c r="M43" s="76" t="s">
        <v>52</v>
      </c>
      <c r="N43" s="76">
        <v>1</v>
      </c>
      <c r="O43" s="116">
        <f t="shared" si="4"/>
        <v>82000</v>
      </c>
      <c r="V43" s="127">
        <f>V35/$U$42</f>
        <v>10333.333333333334</v>
      </c>
    </row>
    <row r="44" spans="1:23" x14ac:dyDescent="0.25">
      <c r="A44" s="76" t="s">
        <v>100</v>
      </c>
      <c r="B44" s="76"/>
      <c r="C44" s="95"/>
      <c r="D44" s="110"/>
      <c r="E44" s="111"/>
      <c r="F44" s="111"/>
      <c r="G44" s="112"/>
      <c r="H44" s="109" t="s">
        <v>54</v>
      </c>
      <c r="I44" s="105"/>
      <c r="J44" s="76" t="s">
        <v>51</v>
      </c>
      <c r="K44" s="76" t="s">
        <v>50</v>
      </c>
      <c r="L44" s="104" t="s">
        <v>54</v>
      </c>
      <c r="M44" s="105"/>
      <c r="N44" s="76">
        <v>2</v>
      </c>
      <c r="O44" s="116">
        <f t="shared" si="4"/>
        <v>86000</v>
      </c>
      <c r="V44" s="127">
        <f>V36/$U$42</f>
        <v>6888.8888888888878</v>
      </c>
    </row>
    <row r="45" spans="1:23" x14ac:dyDescent="0.25">
      <c r="A45" s="76" t="s">
        <v>101</v>
      </c>
      <c r="B45" s="76"/>
      <c r="C45" s="95"/>
      <c r="D45" s="110"/>
      <c r="E45" s="111"/>
      <c r="F45" s="111"/>
      <c r="G45" s="112"/>
      <c r="H45" s="108" t="s">
        <v>49</v>
      </c>
      <c r="I45" s="76" t="s">
        <v>50</v>
      </c>
      <c r="J45" s="104" t="s">
        <v>54</v>
      </c>
      <c r="K45" s="105"/>
      <c r="L45" s="76" t="s">
        <v>51</v>
      </c>
      <c r="M45" s="76" t="s">
        <v>52</v>
      </c>
      <c r="N45" s="76">
        <v>1</v>
      </c>
      <c r="O45" s="116">
        <f t="shared" si="4"/>
        <v>88000</v>
      </c>
      <c r="V45" s="127">
        <f>V37/$U$42</f>
        <v>5166.666666666667</v>
      </c>
    </row>
    <row r="46" spans="1:23" x14ac:dyDescent="0.25">
      <c r="A46" s="76" t="s">
        <v>102</v>
      </c>
      <c r="B46" s="76"/>
      <c r="C46" s="95"/>
      <c r="D46" s="110"/>
      <c r="E46" s="111"/>
      <c r="F46" s="111"/>
      <c r="G46" s="112"/>
      <c r="H46" s="109" t="s">
        <v>54</v>
      </c>
      <c r="I46" s="105"/>
      <c r="J46" s="76" t="s">
        <v>51</v>
      </c>
      <c r="K46" s="76" t="s">
        <v>50</v>
      </c>
      <c r="L46" s="104" t="s">
        <v>54</v>
      </c>
      <c r="M46" s="105"/>
      <c r="N46" s="116">
        <v>2</v>
      </c>
      <c r="O46" s="116">
        <f t="shared" si="4"/>
        <v>92000</v>
      </c>
      <c r="V46" s="127">
        <f>V38/$U$42</f>
        <v>4133.333333333333</v>
      </c>
    </row>
    <row r="47" spans="1:23" x14ac:dyDescent="0.25">
      <c r="A47" s="76" t="s">
        <v>103</v>
      </c>
      <c r="B47" s="76"/>
      <c r="C47" s="95"/>
      <c r="D47" s="110"/>
      <c r="E47" s="111"/>
      <c r="F47" s="111"/>
      <c r="G47" s="112"/>
      <c r="H47" s="108" t="s">
        <v>49</v>
      </c>
      <c r="I47" s="76" t="s">
        <v>50</v>
      </c>
      <c r="J47" s="104" t="s">
        <v>54</v>
      </c>
      <c r="K47" s="105"/>
      <c r="L47" s="76" t="s">
        <v>51</v>
      </c>
      <c r="M47" s="76" t="s">
        <v>52</v>
      </c>
      <c r="N47" s="76">
        <v>1</v>
      </c>
      <c r="O47" s="116">
        <f t="shared" si="4"/>
        <v>94000</v>
      </c>
    </row>
    <row r="48" spans="1:23" x14ac:dyDescent="0.25">
      <c r="A48" s="76" t="s">
        <v>104</v>
      </c>
      <c r="B48" s="76"/>
      <c r="C48" s="76"/>
      <c r="D48" s="110"/>
      <c r="E48" s="111"/>
      <c r="F48" s="111"/>
      <c r="G48" s="112"/>
      <c r="H48" s="109" t="s">
        <v>54</v>
      </c>
      <c r="I48" s="105"/>
      <c r="J48" s="76" t="s">
        <v>51</v>
      </c>
      <c r="K48" s="76" t="s">
        <v>50</v>
      </c>
      <c r="L48" s="104" t="s">
        <v>54</v>
      </c>
      <c r="M48" s="105"/>
      <c r="N48" s="76">
        <v>2</v>
      </c>
      <c r="O48" s="116">
        <f t="shared" si="4"/>
        <v>98000</v>
      </c>
    </row>
    <row r="49" spans="1:15" x14ac:dyDescent="0.25">
      <c r="A49" s="76" t="s">
        <v>105</v>
      </c>
      <c r="B49" s="76"/>
      <c r="C49" s="76"/>
      <c r="D49" s="110"/>
      <c r="E49" s="111"/>
      <c r="F49" s="111"/>
      <c r="G49" s="112"/>
      <c r="H49" s="108" t="s">
        <v>49</v>
      </c>
      <c r="I49" s="76" t="s">
        <v>50</v>
      </c>
      <c r="J49" s="104" t="s">
        <v>54</v>
      </c>
      <c r="K49" s="105"/>
      <c r="L49" s="76" t="s">
        <v>51</v>
      </c>
      <c r="M49" s="76" t="s">
        <v>52</v>
      </c>
      <c r="N49" s="76">
        <v>1</v>
      </c>
      <c r="O49" s="116">
        <f t="shared" si="4"/>
        <v>100000</v>
      </c>
    </row>
    <row r="50" spans="1:15" x14ac:dyDescent="0.25">
      <c r="A50" s="76" t="s">
        <v>106</v>
      </c>
      <c r="B50" s="76"/>
      <c r="C50" s="76"/>
      <c r="D50" s="110"/>
      <c r="E50" s="111"/>
      <c r="F50" s="111"/>
      <c r="G50" s="112"/>
      <c r="H50" s="109" t="s">
        <v>54</v>
      </c>
      <c r="I50" s="105"/>
      <c r="J50" s="76" t="s">
        <v>51</v>
      </c>
      <c r="K50" s="76" t="s">
        <v>50</v>
      </c>
      <c r="L50" s="104" t="s">
        <v>54</v>
      </c>
      <c r="M50" s="105"/>
      <c r="N50" s="76">
        <v>2</v>
      </c>
      <c r="O50" s="116">
        <f t="shared" si="4"/>
        <v>104000</v>
      </c>
    </row>
    <row r="51" spans="1:15" x14ac:dyDescent="0.25">
      <c r="A51" s="76" t="s">
        <v>107</v>
      </c>
      <c r="B51" s="76"/>
      <c r="C51" s="76"/>
      <c r="D51" s="110"/>
      <c r="E51" s="111"/>
      <c r="F51" s="111"/>
      <c r="G51" s="112"/>
      <c r="H51" s="108" t="s">
        <v>49</v>
      </c>
      <c r="I51" s="76" t="s">
        <v>50</v>
      </c>
      <c r="J51" s="104" t="s">
        <v>54</v>
      </c>
      <c r="K51" s="105"/>
      <c r="L51" s="76" t="s">
        <v>51</v>
      </c>
      <c r="M51" s="76" t="s">
        <v>52</v>
      </c>
      <c r="N51" s="76">
        <v>1</v>
      </c>
      <c r="O51" s="116">
        <f t="shared" si="4"/>
        <v>106000</v>
      </c>
    </row>
    <row r="52" spans="1:15" x14ac:dyDescent="0.25">
      <c r="A52" s="76" t="s">
        <v>108</v>
      </c>
      <c r="B52" s="76"/>
      <c r="C52" s="76"/>
      <c r="D52" s="110"/>
      <c r="E52" s="111"/>
      <c r="F52" s="111"/>
      <c r="G52" s="112"/>
      <c r="H52" s="109" t="s">
        <v>54</v>
      </c>
      <c r="I52" s="105"/>
      <c r="J52" s="76" t="s">
        <v>51</v>
      </c>
      <c r="K52" s="76" t="s">
        <v>50</v>
      </c>
      <c r="L52" s="104" t="s">
        <v>54</v>
      </c>
      <c r="M52" s="105"/>
      <c r="N52" s="76">
        <v>2</v>
      </c>
      <c r="O52" s="116">
        <f t="shared" si="4"/>
        <v>110000</v>
      </c>
    </row>
    <row r="53" spans="1:15" x14ac:dyDescent="0.25">
      <c r="A53" s="76" t="s">
        <v>109</v>
      </c>
      <c r="B53" s="76"/>
      <c r="C53" s="76"/>
      <c r="D53" s="110"/>
      <c r="E53" s="111"/>
      <c r="F53" s="111"/>
      <c r="G53" s="112"/>
      <c r="H53" s="108" t="s">
        <v>49</v>
      </c>
      <c r="I53" s="76" t="s">
        <v>50</v>
      </c>
      <c r="J53" s="104" t="s">
        <v>54</v>
      </c>
      <c r="K53" s="105"/>
      <c r="L53" s="76" t="s">
        <v>51</v>
      </c>
      <c r="M53" s="76" t="s">
        <v>52</v>
      </c>
      <c r="N53" s="76">
        <v>1</v>
      </c>
      <c r="O53" s="116">
        <f t="shared" si="4"/>
        <v>112000</v>
      </c>
    </row>
    <row r="54" spans="1:15" x14ac:dyDescent="0.25">
      <c r="A54" s="76" t="s">
        <v>110</v>
      </c>
      <c r="B54" s="76"/>
      <c r="C54" s="76"/>
      <c r="D54" s="110"/>
      <c r="E54" s="111"/>
      <c r="F54" s="111"/>
      <c r="G54" s="112"/>
      <c r="H54" s="109" t="s">
        <v>54</v>
      </c>
      <c r="I54" s="105"/>
      <c r="J54" s="76" t="s">
        <v>51</v>
      </c>
      <c r="K54" s="76" t="s">
        <v>50</v>
      </c>
      <c r="L54" s="104" t="s">
        <v>54</v>
      </c>
      <c r="M54" s="105"/>
      <c r="N54" s="116">
        <v>2</v>
      </c>
      <c r="O54" s="116">
        <f t="shared" si="4"/>
        <v>116000</v>
      </c>
    </row>
    <row r="55" spans="1:15" x14ac:dyDescent="0.25">
      <c r="A55" s="76" t="s">
        <v>111</v>
      </c>
      <c r="B55" s="76"/>
      <c r="C55" s="76"/>
      <c r="D55" s="110"/>
      <c r="E55" s="111"/>
      <c r="F55" s="111"/>
      <c r="G55" s="112"/>
      <c r="H55" s="108" t="s">
        <v>49</v>
      </c>
      <c r="I55" s="76" t="s">
        <v>50</v>
      </c>
      <c r="J55" s="104" t="s">
        <v>54</v>
      </c>
      <c r="K55" s="105"/>
      <c r="L55" s="76" t="s">
        <v>51</v>
      </c>
      <c r="M55" s="76" t="s">
        <v>52</v>
      </c>
      <c r="N55" s="76">
        <v>1</v>
      </c>
      <c r="O55" s="116">
        <f t="shared" si="4"/>
        <v>118000</v>
      </c>
    </row>
    <row r="56" spans="1:15" x14ac:dyDescent="0.25">
      <c r="A56" s="76" t="s">
        <v>112</v>
      </c>
      <c r="B56" s="76"/>
      <c r="C56" s="76"/>
      <c r="D56" s="110"/>
      <c r="E56" s="111"/>
      <c r="F56" s="111"/>
      <c r="G56" s="112"/>
      <c r="H56" s="109" t="s">
        <v>54</v>
      </c>
      <c r="I56" s="105"/>
      <c r="J56" s="76" t="s">
        <v>51</v>
      </c>
      <c r="K56" s="76" t="s">
        <v>50</v>
      </c>
      <c r="L56" s="104" t="s">
        <v>54</v>
      </c>
      <c r="M56" s="105"/>
      <c r="N56" s="76">
        <v>2</v>
      </c>
      <c r="O56" s="116">
        <f t="shared" si="4"/>
        <v>122000</v>
      </c>
    </row>
    <row r="57" spans="1:15" x14ac:dyDescent="0.25">
      <c r="A57" s="76" t="s">
        <v>113</v>
      </c>
      <c r="B57" s="76"/>
      <c r="C57" s="76"/>
      <c r="D57" s="110"/>
      <c r="E57" s="111"/>
      <c r="F57" s="111"/>
      <c r="G57" s="112"/>
      <c r="H57" s="108" t="s">
        <v>49</v>
      </c>
      <c r="I57" s="76" t="s">
        <v>50</v>
      </c>
      <c r="J57" s="104" t="s">
        <v>54</v>
      </c>
      <c r="K57" s="105"/>
      <c r="L57" s="76" t="s">
        <v>51</v>
      </c>
      <c r="M57" s="76" t="s">
        <v>52</v>
      </c>
      <c r="N57" s="76">
        <v>1</v>
      </c>
      <c r="O57" s="116">
        <f t="shared" si="4"/>
        <v>124000</v>
      </c>
    </row>
    <row r="58" spans="1:15" x14ac:dyDescent="0.25">
      <c r="A58" s="76" t="s">
        <v>114</v>
      </c>
      <c r="B58" s="76"/>
      <c r="C58" s="76"/>
      <c r="D58" s="110"/>
      <c r="E58" s="111"/>
      <c r="F58" s="111"/>
      <c r="G58" s="112"/>
      <c r="H58" s="109" t="s">
        <v>54</v>
      </c>
      <c r="I58" s="105"/>
      <c r="J58" s="76" t="s">
        <v>51</v>
      </c>
      <c r="K58" s="76" t="s">
        <v>50</v>
      </c>
      <c r="L58" s="104" t="s">
        <v>54</v>
      </c>
      <c r="M58" s="105"/>
      <c r="N58" s="76">
        <v>2</v>
      </c>
      <c r="O58" s="116">
        <f t="shared" si="4"/>
        <v>128000</v>
      </c>
    </row>
    <row r="59" spans="1:15" x14ac:dyDescent="0.25">
      <c r="A59" s="76" t="s">
        <v>115</v>
      </c>
      <c r="B59" s="76"/>
      <c r="C59" s="76"/>
      <c r="D59" s="110"/>
      <c r="E59" s="111"/>
      <c r="F59" s="111"/>
      <c r="G59" s="112"/>
      <c r="H59" s="108" t="s">
        <v>49</v>
      </c>
      <c r="I59" s="76" t="s">
        <v>50</v>
      </c>
      <c r="J59" s="104" t="s">
        <v>54</v>
      </c>
      <c r="K59" s="105"/>
      <c r="L59" s="76" t="s">
        <v>51</v>
      </c>
      <c r="M59" s="76" t="s">
        <v>52</v>
      </c>
      <c r="N59" s="76">
        <v>1</v>
      </c>
      <c r="O59" s="116">
        <f t="shared" si="4"/>
        <v>130000</v>
      </c>
    </row>
    <row r="60" spans="1:15" x14ac:dyDescent="0.25">
      <c r="A60" s="76" t="s">
        <v>116</v>
      </c>
      <c r="B60" s="76"/>
      <c r="C60" s="76"/>
      <c r="D60" s="110"/>
      <c r="E60" s="111"/>
      <c r="F60" s="111"/>
      <c r="G60" s="112"/>
      <c r="H60" s="109" t="s">
        <v>54</v>
      </c>
      <c r="I60" s="105"/>
      <c r="J60" s="76" t="s">
        <v>51</v>
      </c>
      <c r="K60" s="76" t="s">
        <v>50</v>
      </c>
      <c r="L60" s="104" t="s">
        <v>54</v>
      </c>
      <c r="M60" s="105"/>
      <c r="N60" s="76">
        <v>2</v>
      </c>
      <c r="O60" s="116">
        <f t="shared" si="4"/>
        <v>134000</v>
      </c>
    </row>
    <row r="61" spans="1:15" x14ac:dyDescent="0.25">
      <c r="A61" s="76" t="s">
        <v>117</v>
      </c>
      <c r="B61" s="76"/>
      <c r="C61" s="76"/>
      <c r="D61" s="110"/>
      <c r="E61" s="111"/>
      <c r="F61" s="111"/>
      <c r="G61" s="112"/>
      <c r="H61" s="108" t="s">
        <v>49</v>
      </c>
      <c r="I61" s="76" t="s">
        <v>50</v>
      </c>
      <c r="J61" s="104" t="s">
        <v>54</v>
      </c>
      <c r="K61" s="105"/>
      <c r="L61" s="76" t="s">
        <v>51</v>
      </c>
      <c r="M61" s="76" t="s">
        <v>52</v>
      </c>
      <c r="N61" s="76">
        <v>1</v>
      </c>
      <c r="O61" s="116">
        <f t="shared" si="4"/>
        <v>136000</v>
      </c>
    </row>
    <row r="62" spans="1:15" x14ac:dyDescent="0.25">
      <c r="A62" s="76" t="s">
        <v>118</v>
      </c>
      <c r="B62" s="76"/>
      <c r="C62" s="76"/>
      <c r="D62" s="110"/>
      <c r="E62" s="111"/>
      <c r="F62" s="111"/>
      <c r="G62" s="112"/>
      <c r="H62" s="109" t="s">
        <v>54</v>
      </c>
      <c r="I62" s="105"/>
      <c r="J62" s="76" t="s">
        <v>51</v>
      </c>
      <c r="K62" s="76" t="s">
        <v>50</v>
      </c>
      <c r="L62" s="104" t="s">
        <v>54</v>
      </c>
      <c r="M62" s="105"/>
      <c r="N62" s="116">
        <v>2</v>
      </c>
      <c r="O62" s="116">
        <f t="shared" si="4"/>
        <v>140000</v>
      </c>
    </row>
    <row r="63" spans="1:15" x14ac:dyDescent="0.25">
      <c r="A63" s="76" t="s">
        <v>119</v>
      </c>
      <c r="B63" s="76"/>
      <c r="C63" s="76"/>
      <c r="D63" s="110"/>
      <c r="E63" s="111"/>
      <c r="F63" s="111"/>
      <c r="G63" s="112"/>
      <c r="H63" s="108" t="s">
        <v>49</v>
      </c>
      <c r="I63" s="76" t="s">
        <v>50</v>
      </c>
      <c r="J63" s="104" t="s">
        <v>54</v>
      </c>
      <c r="K63" s="105"/>
      <c r="L63" s="76" t="s">
        <v>51</v>
      </c>
      <c r="M63" s="76" t="s">
        <v>52</v>
      </c>
      <c r="N63" s="76">
        <v>1</v>
      </c>
      <c r="O63" s="116">
        <f t="shared" si="4"/>
        <v>142000</v>
      </c>
    </row>
    <row r="64" spans="1:15" x14ac:dyDescent="0.25">
      <c r="A64" s="76" t="s">
        <v>120</v>
      </c>
      <c r="B64" s="76"/>
      <c r="C64" s="76"/>
      <c r="D64" s="110"/>
      <c r="E64" s="111"/>
      <c r="F64" s="111"/>
      <c r="G64" s="112"/>
      <c r="H64" s="109" t="s">
        <v>54</v>
      </c>
      <c r="I64" s="105"/>
      <c r="J64" s="76" t="s">
        <v>51</v>
      </c>
      <c r="K64" s="76" t="s">
        <v>50</v>
      </c>
      <c r="L64" s="104" t="s">
        <v>54</v>
      </c>
      <c r="M64" s="105"/>
      <c r="N64" s="76">
        <v>2</v>
      </c>
      <c r="O64" s="116">
        <f t="shared" si="4"/>
        <v>146000</v>
      </c>
    </row>
    <row r="65" spans="1:15" x14ac:dyDescent="0.25">
      <c r="A65" s="76" t="s">
        <v>121</v>
      </c>
      <c r="B65" s="76"/>
      <c r="C65" s="76"/>
      <c r="D65" s="110"/>
      <c r="E65" s="111"/>
      <c r="F65" s="111"/>
      <c r="G65" s="112"/>
      <c r="H65" s="108" t="s">
        <v>49</v>
      </c>
      <c r="I65" s="76" t="s">
        <v>50</v>
      </c>
      <c r="J65" s="104" t="s">
        <v>54</v>
      </c>
      <c r="K65" s="105"/>
      <c r="L65" s="76" t="s">
        <v>51</v>
      </c>
      <c r="M65" s="76" t="s">
        <v>52</v>
      </c>
      <c r="N65" s="76">
        <v>1</v>
      </c>
      <c r="O65" s="116">
        <f t="shared" si="4"/>
        <v>148000</v>
      </c>
    </row>
    <row r="66" spans="1:15" x14ac:dyDescent="0.25">
      <c r="A66" s="76" t="s">
        <v>122</v>
      </c>
      <c r="B66" s="76"/>
      <c r="C66" s="76"/>
      <c r="D66" s="110"/>
      <c r="E66" s="111"/>
      <c r="F66" s="111"/>
      <c r="G66" s="112"/>
      <c r="H66" s="109" t="s">
        <v>54</v>
      </c>
      <c r="I66" s="105"/>
      <c r="J66" s="76" t="s">
        <v>51</v>
      </c>
      <c r="K66" s="76" t="s">
        <v>50</v>
      </c>
      <c r="L66" s="104" t="s">
        <v>54</v>
      </c>
      <c r="M66" s="105"/>
      <c r="N66" s="76">
        <v>2</v>
      </c>
      <c r="O66" s="116">
        <f t="shared" si="4"/>
        <v>152000</v>
      </c>
    </row>
    <row r="67" spans="1:15" x14ac:dyDescent="0.25">
      <c r="A67" s="76" t="s">
        <v>123</v>
      </c>
      <c r="B67" s="76"/>
      <c r="C67" s="76"/>
      <c r="D67" s="110"/>
      <c r="E67" s="111"/>
      <c r="F67" s="111"/>
      <c r="G67" s="112"/>
      <c r="H67" s="108" t="s">
        <v>49</v>
      </c>
      <c r="I67" s="76" t="s">
        <v>50</v>
      </c>
      <c r="J67" s="104" t="s">
        <v>54</v>
      </c>
      <c r="K67" s="105"/>
      <c r="L67" s="76" t="s">
        <v>51</v>
      </c>
      <c r="M67" s="76" t="s">
        <v>52</v>
      </c>
      <c r="N67" s="76">
        <v>1</v>
      </c>
      <c r="O67" s="116">
        <f t="shared" si="4"/>
        <v>154000</v>
      </c>
    </row>
    <row r="68" spans="1:15" x14ac:dyDescent="0.25">
      <c r="A68" s="76" t="s">
        <v>124</v>
      </c>
      <c r="B68" s="76"/>
      <c r="C68" s="76"/>
      <c r="D68" s="110"/>
      <c r="E68" s="111"/>
      <c r="F68" s="111"/>
      <c r="G68" s="112"/>
      <c r="H68" s="109" t="s">
        <v>54</v>
      </c>
      <c r="I68" s="105"/>
      <c r="J68" s="76" t="s">
        <v>51</v>
      </c>
      <c r="K68" s="76" t="s">
        <v>50</v>
      </c>
      <c r="L68" s="104" t="s">
        <v>54</v>
      </c>
      <c r="M68" s="105"/>
      <c r="N68" s="76">
        <v>2</v>
      </c>
      <c r="O68" s="116">
        <f t="shared" si="4"/>
        <v>158000</v>
      </c>
    </row>
    <row r="69" spans="1:15" x14ac:dyDescent="0.25">
      <c r="A69" s="76" t="s">
        <v>125</v>
      </c>
      <c r="B69" s="76"/>
      <c r="C69" s="76"/>
      <c r="D69" s="110"/>
      <c r="E69" s="111"/>
      <c r="F69" s="111"/>
      <c r="G69" s="112"/>
      <c r="H69" s="108" t="s">
        <v>49</v>
      </c>
      <c r="I69" s="76" t="s">
        <v>50</v>
      </c>
      <c r="J69" s="104" t="s">
        <v>54</v>
      </c>
      <c r="K69" s="105"/>
      <c r="L69" s="76" t="s">
        <v>51</v>
      </c>
      <c r="M69" s="76" t="s">
        <v>52</v>
      </c>
      <c r="N69" s="76">
        <v>1</v>
      </c>
      <c r="O69" s="116">
        <f t="shared" si="4"/>
        <v>160000</v>
      </c>
    </row>
    <row r="70" spans="1:15" x14ac:dyDescent="0.25">
      <c r="A70" s="76" t="s">
        <v>126</v>
      </c>
      <c r="B70" s="76"/>
      <c r="C70" s="76"/>
      <c r="D70" s="110"/>
      <c r="E70" s="111"/>
      <c r="F70" s="111"/>
      <c r="G70" s="112"/>
      <c r="H70" s="109" t="s">
        <v>54</v>
      </c>
      <c r="I70" s="105"/>
      <c r="J70" s="76" t="s">
        <v>51</v>
      </c>
      <c r="K70" s="76" t="s">
        <v>50</v>
      </c>
      <c r="L70" s="104" t="s">
        <v>54</v>
      </c>
      <c r="M70" s="105"/>
      <c r="N70" s="116">
        <v>2</v>
      </c>
      <c r="O70" s="116">
        <f t="shared" si="4"/>
        <v>164000</v>
      </c>
    </row>
    <row r="71" spans="1:15" x14ac:dyDescent="0.25">
      <c r="A71" s="76" t="s">
        <v>127</v>
      </c>
      <c r="B71" s="76"/>
      <c r="C71" s="76"/>
      <c r="D71" s="110"/>
      <c r="E71" s="111"/>
      <c r="F71" s="111"/>
      <c r="G71" s="112"/>
      <c r="H71" s="108" t="s">
        <v>49</v>
      </c>
      <c r="I71" s="76" t="s">
        <v>50</v>
      </c>
      <c r="J71" s="104" t="s">
        <v>54</v>
      </c>
      <c r="K71" s="105"/>
      <c r="L71" s="76" t="s">
        <v>51</v>
      </c>
      <c r="M71" s="76" t="s">
        <v>52</v>
      </c>
      <c r="N71" s="76">
        <v>1</v>
      </c>
      <c r="O71" s="116">
        <f t="shared" si="4"/>
        <v>166000</v>
      </c>
    </row>
    <row r="72" spans="1:15" ht="15.75" thickBot="1" x14ac:dyDescent="0.3">
      <c r="A72" s="118" t="s">
        <v>128</v>
      </c>
      <c r="B72" s="76"/>
      <c r="C72" s="76"/>
      <c r="D72" s="53"/>
      <c r="E72" s="54"/>
      <c r="F72" s="54"/>
      <c r="G72" s="55"/>
      <c r="H72" s="109" t="s">
        <v>54</v>
      </c>
      <c r="I72" s="105"/>
      <c r="J72" s="76" t="s">
        <v>51</v>
      </c>
      <c r="K72" s="76" t="s">
        <v>50</v>
      </c>
      <c r="L72" s="104" t="s">
        <v>54</v>
      </c>
      <c r="M72" s="105"/>
      <c r="N72" s="118">
        <v>2</v>
      </c>
      <c r="O72" s="126">
        <f t="shared" si="4"/>
        <v>170000</v>
      </c>
    </row>
    <row r="73" spans="1:15" x14ac:dyDescent="0.25">
      <c r="A73" s="76" t="s">
        <v>129</v>
      </c>
      <c r="B73" s="76"/>
      <c r="C73" s="76"/>
      <c r="D73" s="50"/>
      <c r="E73" s="51"/>
      <c r="F73" s="51"/>
      <c r="G73" s="52"/>
      <c r="H73" s="108" t="s">
        <v>49</v>
      </c>
      <c r="I73" s="76" t="s">
        <v>50</v>
      </c>
      <c r="J73" s="104" t="s">
        <v>54</v>
      </c>
      <c r="K73" s="105"/>
      <c r="L73" s="76" t="s">
        <v>51</v>
      </c>
      <c r="M73" s="76" t="s">
        <v>52</v>
      </c>
      <c r="N73" s="76">
        <v>1</v>
      </c>
      <c r="O73" s="116">
        <f t="shared" si="4"/>
        <v>172000</v>
      </c>
    </row>
    <row r="74" spans="1:15" x14ac:dyDescent="0.25">
      <c r="A74" s="76" t="s">
        <v>130</v>
      </c>
      <c r="B74" s="76"/>
      <c r="C74" s="76"/>
      <c r="D74" s="110"/>
      <c r="E74" s="111"/>
      <c r="F74" s="111"/>
      <c r="G74" s="112"/>
      <c r="H74" s="109" t="s">
        <v>54</v>
      </c>
      <c r="I74" s="105"/>
      <c r="J74" s="76" t="s">
        <v>51</v>
      </c>
      <c r="K74" s="76" t="s">
        <v>50</v>
      </c>
      <c r="L74" s="104" t="s">
        <v>54</v>
      </c>
      <c r="M74" s="105"/>
      <c r="N74" s="76">
        <v>2</v>
      </c>
      <c r="O74" s="116">
        <f t="shared" si="4"/>
        <v>176000</v>
      </c>
    </row>
    <row r="75" spans="1:15" x14ac:dyDescent="0.25">
      <c r="A75" s="76" t="s">
        <v>131</v>
      </c>
      <c r="B75" s="76"/>
      <c r="C75" s="76"/>
      <c r="D75" s="110"/>
      <c r="E75" s="111"/>
      <c r="F75" s="111"/>
      <c r="G75" s="112"/>
      <c r="H75" s="108" t="s">
        <v>49</v>
      </c>
      <c r="I75" s="76" t="s">
        <v>50</v>
      </c>
      <c r="J75" s="104" t="s">
        <v>54</v>
      </c>
      <c r="K75" s="105"/>
      <c r="L75" s="76" t="s">
        <v>51</v>
      </c>
      <c r="M75" s="76" t="s">
        <v>52</v>
      </c>
      <c r="N75" s="76">
        <v>1</v>
      </c>
      <c r="O75" s="116">
        <f t="shared" si="4"/>
        <v>178000</v>
      </c>
    </row>
    <row r="76" spans="1:15" x14ac:dyDescent="0.25">
      <c r="A76" s="76" t="s">
        <v>132</v>
      </c>
      <c r="B76" s="76"/>
      <c r="C76" s="76"/>
      <c r="D76" s="110"/>
      <c r="E76" s="111"/>
      <c r="F76" s="111"/>
      <c r="G76" s="112"/>
      <c r="H76" s="109" t="s">
        <v>54</v>
      </c>
      <c r="I76" s="105"/>
      <c r="J76" s="76" t="s">
        <v>51</v>
      </c>
      <c r="K76" s="76" t="s">
        <v>50</v>
      </c>
      <c r="L76" s="104" t="s">
        <v>54</v>
      </c>
      <c r="M76" s="105"/>
      <c r="N76" s="76">
        <v>2</v>
      </c>
      <c r="O76" s="116">
        <f t="shared" si="4"/>
        <v>182000</v>
      </c>
    </row>
    <row r="77" spans="1:15" x14ac:dyDescent="0.25">
      <c r="A77" s="76" t="s">
        <v>133</v>
      </c>
      <c r="B77" s="76"/>
      <c r="C77" s="76"/>
      <c r="D77" s="110"/>
      <c r="E77" s="111"/>
      <c r="F77" s="111"/>
      <c r="G77" s="112"/>
      <c r="H77" s="108" t="s">
        <v>49</v>
      </c>
      <c r="I77" s="76" t="s">
        <v>50</v>
      </c>
      <c r="J77" s="104" t="s">
        <v>54</v>
      </c>
      <c r="K77" s="105"/>
      <c r="L77" s="76" t="s">
        <v>51</v>
      </c>
      <c r="M77" s="76" t="s">
        <v>52</v>
      </c>
      <c r="N77" s="76">
        <v>1</v>
      </c>
      <c r="O77" s="116">
        <f t="shared" si="4"/>
        <v>184000</v>
      </c>
    </row>
    <row r="78" spans="1:15" x14ac:dyDescent="0.25">
      <c r="A78" s="76" t="s">
        <v>134</v>
      </c>
      <c r="B78" s="76"/>
      <c r="C78" s="76"/>
      <c r="D78" s="110"/>
      <c r="E78" s="111"/>
      <c r="F78" s="111"/>
      <c r="G78" s="112"/>
      <c r="H78" s="109" t="s">
        <v>54</v>
      </c>
      <c r="I78" s="105"/>
      <c r="J78" s="76" t="s">
        <v>51</v>
      </c>
      <c r="K78" s="76" t="s">
        <v>50</v>
      </c>
      <c r="L78" s="104" t="s">
        <v>54</v>
      </c>
      <c r="M78" s="105"/>
      <c r="N78" s="76">
        <v>2</v>
      </c>
      <c r="O78" s="116">
        <f t="shared" si="4"/>
        <v>188000</v>
      </c>
    </row>
    <row r="79" spans="1:15" x14ac:dyDescent="0.25">
      <c r="A79" s="76" t="s">
        <v>135</v>
      </c>
      <c r="B79" s="76"/>
      <c r="C79" s="76"/>
      <c r="D79" s="110"/>
      <c r="E79" s="111"/>
      <c r="F79" s="111"/>
      <c r="G79" s="112"/>
      <c r="H79" s="108" t="s">
        <v>49</v>
      </c>
      <c r="I79" s="76" t="s">
        <v>50</v>
      </c>
      <c r="J79" s="104" t="s">
        <v>54</v>
      </c>
      <c r="K79" s="105"/>
      <c r="L79" s="76" t="s">
        <v>51</v>
      </c>
      <c r="M79" s="76" t="s">
        <v>52</v>
      </c>
      <c r="N79" s="76">
        <v>1</v>
      </c>
      <c r="O79" s="116">
        <f t="shared" si="4"/>
        <v>190000</v>
      </c>
    </row>
    <row r="80" spans="1:15" x14ac:dyDescent="0.25">
      <c r="A80" s="76" t="s">
        <v>136</v>
      </c>
      <c r="B80" s="76"/>
      <c r="C80" s="76"/>
      <c r="D80" s="110"/>
      <c r="E80" s="111"/>
      <c r="F80" s="111"/>
      <c r="G80" s="112"/>
      <c r="H80" s="109" t="s">
        <v>54</v>
      </c>
      <c r="I80" s="105"/>
      <c r="J80" s="76" t="s">
        <v>51</v>
      </c>
      <c r="K80" s="76" t="s">
        <v>50</v>
      </c>
      <c r="L80" s="104" t="s">
        <v>54</v>
      </c>
      <c r="M80" s="105"/>
      <c r="N80" s="76">
        <v>2</v>
      </c>
      <c r="O80" s="116">
        <f t="shared" si="4"/>
        <v>194000</v>
      </c>
    </row>
    <row r="81" spans="1:15" x14ac:dyDescent="0.25">
      <c r="A81" s="76" t="s">
        <v>137</v>
      </c>
      <c r="B81" s="76"/>
      <c r="C81" s="76"/>
      <c r="D81" s="110"/>
      <c r="E81" s="111"/>
      <c r="F81" s="111"/>
      <c r="G81" s="112"/>
      <c r="H81" s="108" t="s">
        <v>49</v>
      </c>
      <c r="I81" s="76" t="s">
        <v>50</v>
      </c>
      <c r="J81" s="104" t="s">
        <v>54</v>
      </c>
      <c r="K81" s="105"/>
      <c r="L81" s="76" t="s">
        <v>51</v>
      </c>
      <c r="M81" s="76" t="s">
        <v>52</v>
      </c>
      <c r="N81" s="76">
        <v>1</v>
      </c>
      <c r="O81" s="116">
        <f t="shared" si="4"/>
        <v>196000</v>
      </c>
    </row>
    <row r="82" spans="1:15" x14ac:dyDescent="0.25">
      <c r="A82" s="76" t="s">
        <v>138</v>
      </c>
      <c r="B82" s="76"/>
      <c r="C82" s="76"/>
      <c r="D82" s="110"/>
      <c r="E82" s="111"/>
      <c r="F82" s="111"/>
      <c r="G82" s="112"/>
      <c r="H82" s="109" t="s">
        <v>54</v>
      </c>
      <c r="I82" s="105"/>
      <c r="J82" s="76" t="s">
        <v>51</v>
      </c>
      <c r="K82" s="76" t="s">
        <v>50</v>
      </c>
      <c r="L82" s="104" t="s">
        <v>54</v>
      </c>
      <c r="M82" s="105"/>
      <c r="N82" s="116">
        <v>2</v>
      </c>
      <c r="O82" s="116">
        <f t="shared" ref="O82:O145" si="6">$O81+($N82*2000)</f>
        <v>200000</v>
      </c>
    </row>
    <row r="83" spans="1:15" x14ac:dyDescent="0.25">
      <c r="A83" s="76" t="s">
        <v>139</v>
      </c>
      <c r="B83" s="76"/>
      <c r="C83" s="76"/>
      <c r="D83" s="110"/>
      <c r="E83" s="111"/>
      <c r="F83" s="111"/>
      <c r="G83" s="112"/>
      <c r="H83" s="108" t="s">
        <v>49</v>
      </c>
      <c r="I83" s="76" t="s">
        <v>50</v>
      </c>
      <c r="J83" s="104" t="s">
        <v>54</v>
      </c>
      <c r="K83" s="105"/>
      <c r="L83" s="76" t="s">
        <v>51</v>
      </c>
      <c r="M83" s="76" t="s">
        <v>52</v>
      </c>
      <c r="N83" s="76">
        <v>1</v>
      </c>
      <c r="O83" s="116">
        <f t="shared" si="6"/>
        <v>202000</v>
      </c>
    </row>
    <row r="84" spans="1:15" x14ac:dyDescent="0.25">
      <c r="A84" s="76" t="s">
        <v>140</v>
      </c>
      <c r="B84" s="76"/>
      <c r="C84" s="76"/>
      <c r="D84" s="110"/>
      <c r="E84" s="111"/>
      <c r="F84" s="111"/>
      <c r="G84" s="112"/>
      <c r="H84" s="109" t="s">
        <v>54</v>
      </c>
      <c r="I84" s="105"/>
      <c r="J84" s="76" t="s">
        <v>51</v>
      </c>
      <c r="K84" s="76" t="s">
        <v>50</v>
      </c>
      <c r="L84" s="104" t="s">
        <v>54</v>
      </c>
      <c r="M84" s="105"/>
      <c r="N84" s="76">
        <v>2</v>
      </c>
      <c r="O84" s="116">
        <f t="shared" si="6"/>
        <v>206000</v>
      </c>
    </row>
    <row r="85" spans="1:15" x14ac:dyDescent="0.25">
      <c r="A85" s="76" t="s">
        <v>141</v>
      </c>
      <c r="B85" s="76"/>
      <c r="C85" s="76"/>
      <c r="D85" s="110"/>
      <c r="E85" s="111"/>
      <c r="F85" s="111"/>
      <c r="G85" s="112"/>
      <c r="H85" s="108" t="s">
        <v>49</v>
      </c>
      <c r="I85" s="76" t="s">
        <v>50</v>
      </c>
      <c r="J85" s="104" t="s">
        <v>54</v>
      </c>
      <c r="K85" s="105"/>
      <c r="L85" s="76" t="s">
        <v>51</v>
      </c>
      <c r="M85" s="76" t="s">
        <v>52</v>
      </c>
      <c r="N85" s="76">
        <v>1</v>
      </c>
      <c r="O85" s="116">
        <f t="shared" si="6"/>
        <v>208000</v>
      </c>
    </row>
    <row r="86" spans="1:15" x14ac:dyDescent="0.25">
      <c r="A86" s="76" t="s">
        <v>142</v>
      </c>
      <c r="B86" s="76"/>
      <c r="C86" s="76"/>
      <c r="D86" s="110"/>
      <c r="E86" s="111"/>
      <c r="F86" s="111"/>
      <c r="G86" s="112"/>
      <c r="H86" s="109" t="s">
        <v>54</v>
      </c>
      <c r="I86" s="105"/>
      <c r="J86" s="76" t="s">
        <v>51</v>
      </c>
      <c r="K86" s="76" t="s">
        <v>50</v>
      </c>
      <c r="L86" s="104" t="s">
        <v>54</v>
      </c>
      <c r="M86" s="105"/>
      <c r="N86" s="76">
        <v>2</v>
      </c>
      <c r="O86" s="116">
        <f t="shared" si="6"/>
        <v>212000</v>
      </c>
    </row>
    <row r="87" spans="1:15" x14ac:dyDescent="0.25">
      <c r="A87" s="76" t="s">
        <v>143</v>
      </c>
      <c r="B87" s="76"/>
      <c r="C87" s="76"/>
      <c r="D87" s="110"/>
      <c r="E87" s="111"/>
      <c r="F87" s="111"/>
      <c r="G87" s="112"/>
      <c r="H87" s="108" t="s">
        <v>49</v>
      </c>
      <c r="I87" s="76" t="s">
        <v>50</v>
      </c>
      <c r="J87" s="104" t="s">
        <v>54</v>
      </c>
      <c r="K87" s="105"/>
      <c r="L87" s="76" t="s">
        <v>51</v>
      </c>
      <c r="M87" s="76" t="s">
        <v>52</v>
      </c>
      <c r="N87" s="76">
        <v>1</v>
      </c>
      <c r="O87" s="116">
        <f t="shared" si="6"/>
        <v>214000</v>
      </c>
    </row>
    <row r="88" spans="1:15" x14ac:dyDescent="0.25">
      <c r="A88" s="76" t="s">
        <v>144</v>
      </c>
      <c r="B88" s="76"/>
      <c r="C88" s="76"/>
      <c r="D88" s="110"/>
      <c r="E88" s="111"/>
      <c r="F88" s="111"/>
      <c r="G88" s="112"/>
      <c r="H88" s="109" t="s">
        <v>54</v>
      </c>
      <c r="I88" s="105"/>
      <c r="J88" s="76" t="s">
        <v>51</v>
      </c>
      <c r="K88" s="76" t="s">
        <v>50</v>
      </c>
      <c r="L88" s="104" t="s">
        <v>54</v>
      </c>
      <c r="M88" s="105"/>
      <c r="N88" s="76">
        <v>2</v>
      </c>
      <c r="O88" s="116">
        <f t="shared" si="6"/>
        <v>218000</v>
      </c>
    </row>
    <row r="89" spans="1:15" x14ac:dyDescent="0.25">
      <c r="A89" s="76" t="s">
        <v>145</v>
      </c>
      <c r="B89" s="76"/>
      <c r="C89" s="76"/>
      <c r="D89" s="110"/>
      <c r="E89" s="111"/>
      <c r="F89" s="111"/>
      <c r="G89" s="112"/>
      <c r="H89" s="108" t="s">
        <v>49</v>
      </c>
      <c r="I89" s="76" t="s">
        <v>50</v>
      </c>
      <c r="J89" s="104" t="s">
        <v>54</v>
      </c>
      <c r="K89" s="105"/>
      <c r="L89" s="76" t="s">
        <v>51</v>
      </c>
      <c r="M89" s="76" t="s">
        <v>52</v>
      </c>
      <c r="N89" s="76">
        <v>1</v>
      </c>
      <c r="O89" s="116">
        <f t="shared" si="6"/>
        <v>220000</v>
      </c>
    </row>
    <row r="90" spans="1:15" x14ac:dyDescent="0.25">
      <c r="A90" s="76" t="s">
        <v>146</v>
      </c>
      <c r="B90" s="76"/>
      <c r="C90" s="76"/>
      <c r="D90" s="110"/>
      <c r="E90" s="111"/>
      <c r="F90" s="111"/>
      <c r="G90" s="112"/>
      <c r="H90" s="109" t="s">
        <v>54</v>
      </c>
      <c r="I90" s="105"/>
      <c r="J90" s="76" t="s">
        <v>51</v>
      </c>
      <c r="K90" s="76" t="s">
        <v>50</v>
      </c>
      <c r="L90" s="104" t="s">
        <v>54</v>
      </c>
      <c r="M90" s="105"/>
      <c r="N90" s="116">
        <v>2</v>
      </c>
      <c r="O90" s="116">
        <f t="shared" si="6"/>
        <v>224000</v>
      </c>
    </row>
    <row r="91" spans="1:15" x14ac:dyDescent="0.25">
      <c r="A91" s="76" t="s">
        <v>147</v>
      </c>
      <c r="B91" s="76"/>
      <c r="C91" s="76"/>
      <c r="D91" s="110"/>
      <c r="E91" s="111"/>
      <c r="F91" s="111"/>
      <c r="G91" s="112"/>
      <c r="H91" s="108" t="s">
        <v>49</v>
      </c>
      <c r="I91" s="76" t="s">
        <v>50</v>
      </c>
      <c r="J91" s="104" t="s">
        <v>54</v>
      </c>
      <c r="K91" s="105"/>
      <c r="L91" s="76" t="s">
        <v>51</v>
      </c>
      <c r="M91" s="76" t="s">
        <v>52</v>
      </c>
      <c r="N91" s="76">
        <v>1</v>
      </c>
      <c r="O91" s="116">
        <f t="shared" si="6"/>
        <v>226000</v>
      </c>
    </row>
    <row r="92" spans="1:15" x14ac:dyDescent="0.25">
      <c r="A92" s="76" t="s">
        <v>148</v>
      </c>
      <c r="B92" s="76"/>
      <c r="C92" s="76"/>
      <c r="D92" s="110"/>
      <c r="E92" s="111"/>
      <c r="F92" s="111"/>
      <c r="G92" s="112"/>
      <c r="H92" s="109" t="s">
        <v>54</v>
      </c>
      <c r="I92" s="105"/>
      <c r="J92" s="76" t="s">
        <v>51</v>
      </c>
      <c r="K92" s="76" t="s">
        <v>50</v>
      </c>
      <c r="L92" s="104" t="s">
        <v>54</v>
      </c>
      <c r="M92" s="105"/>
      <c r="N92" s="76">
        <v>2</v>
      </c>
      <c r="O92" s="116">
        <f t="shared" si="6"/>
        <v>230000</v>
      </c>
    </row>
    <row r="93" spans="1:15" x14ac:dyDescent="0.25">
      <c r="A93" s="76" t="s">
        <v>149</v>
      </c>
      <c r="B93" s="76"/>
      <c r="C93" s="76"/>
      <c r="D93" s="110"/>
      <c r="E93" s="111"/>
      <c r="F93" s="111"/>
      <c r="G93" s="112"/>
      <c r="H93" s="108" t="s">
        <v>49</v>
      </c>
      <c r="I93" s="76" t="s">
        <v>50</v>
      </c>
      <c r="J93" s="104" t="s">
        <v>54</v>
      </c>
      <c r="K93" s="105"/>
      <c r="L93" s="76" t="s">
        <v>51</v>
      </c>
      <c r="M93" s="76" t="s">
        <v>52</v>
      </c>
      <c r="N93" s="76">
        <v>1</v>
      </c>
      <c r="O93" s="116">
        <f t="shared" si="6"/>
        <v>232000</v>
      </c>
    </row>
    <row r="94" spans="1:15" x14ac:dyDescent="0.25">
      <c r="A94" s="76" t="s">
        <v>150</v>
      </c>
      <c r="B94" s="76"/>
      <c r="C94" s="76"/>
      <c r="D94" s="110"/>
      <c r="E94" s="111"/>
      <c r="F94" s="111"/>
      <c r="G94" s="112"/>
      <c r="H94" s="109" t="s">
        <v>54</v>
      </c>
      <c r="I94" s="105"/>
      <c r="J94" s="76" t="s">
        <v>51</v>
      </c>
      <c r="K94" s="76" t="s">
        <v>50</v>
      </c>
      <c r="L94" s="104" t="s">
        <v>54</v>
      </c>
      <c r="M94" s="105"/>
      <c r="N94" s="76">
        <v>2</v>
      </c>
      <c r="O94" s="116">
        <f t="shared" si="6"/>
        <v>236000</v>
      </c>
    </row>
    <row r="95" spans="1:15" x14ac:dyDescent="0.25">
      <c r="A95" s="76" t="s">
        <v>151</v>
      </c>
      <c r="B95" s="76"/>
      <c r="C95" s="76"/>
      <c r="D95" s="110"/>
      <c r="E95" s="111"/>
      <c r="F95" s="111"/>
      <c r="G95" s="112"/>
      <c r="H95" s="108" t="s">
        <v>49</v>
      </c>
      <c r="I95" s="76" t="s">
        <v>50</v>
      </c>
      <c r="J95" s="104" t="s">
        <v>54</v>
      </c>
      <c r="K95" s="105"/>
      <c r="L95" s="76" t="s">
        <v>51</v>
      </c>
      <c r="M95" s="76" t="s">
        <v>52</v>
      </c>
      <c r="N95" s="76">
        <v>1</v>
      </c>
      <c r="O95" s="116">
        <f t="shared" si="6"/>
        <v>238000</v>
      </c>
    </row>
    <row r="96" spans="1:15" x14ac:dyDescent="0.25">
      <c r="A96" s="76" t="s">
        <v>152</v>
      </c>
      <c r="B96" s="76"/>
      <c r="C96" s="76"/>
      <c r="D96" s="110"/>
      <c r="E96" s="111"/>
      <c r="F96" s="111"/>
      <c r="G96" s="112"/>
      <c r="H96" s="109" t="s">
        <v>54</v>
      </c>
      <c r="I96" s="105"/>
      <c r="J96" s="76" t="s">
        <v>51</v>
      </c>
      <c r="K96" s="76" t="s">
        <v>50</v>
      </c>
      <c r="L96" s="104" t="s">
        <v>54</v>
      </c>
      <c r="M96" s="105"/>
      <c r="N96" s="116">
        <v>2</v>
      </c>
      <c r="O96" s="116">
        <f t="shared" si="6"/>
        <v>242000</v>
      </c>
    </row>
    <row r="97" spans="1:15" x14ac:dyDescent="0.25">
      <c r="A97" s="76" t="s">
        <v>153</v>
      </c>
      <c r="B97" s="76"/>
      <c r="C97" s="76"/>
      <c r="D97" s="110"/>
      <c r="E97" s="111"/>
      <c r="F97" s="111"/>
      <c r="G97" s="112"/>
      <c r="H97" s="108" t="s">
        <v>49</v>
      </c>
      <c r="I97" s="76" t="s">
        <v>50</v>
      </c>
      <c r="J97" s="104" t="s">
        <v>54</v>
      </c>
      <c r="K97" s="105"/>
      <c r="L97" s="76" t="s">
        <v>51</v>
      </c>
      <c r="M97" s="76" t="s">
        <v>52</v>
      </c>
      <c r="N97" s="76">
        <v>1</v>
      </c>
      <c r="O97" s="116">
        <f t="shared" si="6"/>
        <v>244000</v>
      </c>
    </row>
    <row r="98" spans="1:15" x14ac:dyDescent="0.25">
      <c r="A98" s="76" t="s">
        <v>154</v>
      </c>
      <c r="B98" s="76"/>
      <c r="C98" s="76"/>
      <c r="D98" s="110"/>
      <c r="E98" s="111"/>
      <c r="F98" s="111"/>
      <c r="G98" s="112"/>
      <c r="H98" s="109" t="s">
        <v>54</v>
      </c>
      <c r="I98" s="105"/>
      <c r="J98" s="76" t="s">
        <v>51</v>
      </c>
      <c r="K98" s="76" t="s">
        <v>50</v>
      </c>
      <c r="L98" s="104" t="s">
        <v>54</v>
      </c>
      <c r="M98" s="105"/>
      <c r="N98" s="76">
        <v>2</v>
      </c>
      <c r="O98" s="116">
        <f t="shared" si="6"/>
        <v>248000</v>
      </c>
    </row>
    <row r="99" spans="1:15" x14ac:dyDescent="0.25">
      <c r="A99" s="76" t="s">
        <v>155</v>
      </c>
      <c r="B99" s="76"/>
      <c r="C99" s="76"/>
      <c r="D99" s="110"/>
      <c r="E99" s="111"/>
      <c r="F99" s="111"/>
      <c r="G99" s="112"/>
      <c r="H99" s="108" t="s">
        <v>49</v>
      </c>
      <c r="I99" s="76" t="s">
        <v>50</v>
      </c>
      <c r="J99" s="104" t="s">
        <v>54</v>
      </c>
      <c r="K99" s="105"/>
      <c r="L99" s="76" t="s">
        <v>51</v>
      </c>
      <c r="M99" s="76" t="s">
        <v>52</v>
      </c>
      <c r="N99" s="76">
        <v>1</v>
      </c>
      <c r="O99" s="116">
        <f t="shared" si="6"/>
        <v>250000</v>
      </c>
    </row>
    <row r="100" spans="1:15" x14ac:dyDescent="0.25">
      <c r="A100" s="76" t="s">
        <v>156</v>
      </c>
      <c r="B100" s="76"/>
      <c r="C100" s="76"/>
      <c r="D100" s="110"/>
      <c r="E100" s="111"/>
      <c r="F100" s="111"/>
      <c r="G100" s="112"/>
      <c r="H100" s="109" t="s">
        <v>54</v>
      </c>
      <c r="I100" s="105"/>
      <c r="J100" s="76" t="s">
        <v>51</v>
      </c>
      <c r="K100" s="76" t="s">
        <v>50</v>
      </c>
      <c r="L100" s="104" t="s">
        <v>54</v>
      </c>
      <c r="M100" s="105"/>
      <c r="N100" s="76">
        <v>2</v>
      </c>
      <c r="O100" s="116">
        <f t="shared" si="6"/>
        <v>254000</v>
      </c>
    </row>
    <row r="101" spans="1:15" x14ac:dyDescent="0.25">
      <c r="A101" s="76" t="s">
        <v>157</v>
      </c>
      <c r="B101" s="76"/>
      <c r="C101" s="76"/>
      <c r="D101" s="110"/>
      <c r="E101" s="111"/>
      <c r="F101" s="111"/>
      <c r="G101" s="112"/>
      <c r="H101" s="108" t="s">
        <v>49</v>
      </c>
      <c r="I101" s="76" t="s">
        <v>50</v>
      </c>
      <c r="J101" s="104" t="s">
        <v>54</v>
      </c>
      <c r="K101" s="105"/>
      <c r="L101" s="76" t="s">
        <v>51</v>
      </c>
      <c r="M101" s="76" t="s">
        <v>52</v>
      </c>
      <c r="N101" s="76">
        <v>1</v>
      </c>
      <c r="O101" s="116">
        <f t="shared" si="6"/>
        <v>256000</v>
      </c>
    </row>
    <row r="102" spans="1:15" ht="15.75" thickBot="1" x14ac:dyDescent="0.3">
      <c r="A102" s="118" t="s">
        <v>158</v>
      </c>
      <c r="B102" s="76"/>
      <c r="C102" s="76"/>
      <c r="D102" s="53"/>
      <c r="E102" s="54"/>
      <c r="F102" s="54"/>
      <c r="G102" s="55"/>
      <c r="H102" s="109" t="s">
        <v>54</v>
      </c>
      <c r="I102" s="105"/>
      <c r="J102" s="76" t="s">
        <v>51</v>
      </c>
      <c r="K102" s="76" t="s">
        <v>50</v>
      </c>
      <c r="L102" s="104" t="s">
        <v>54</v>
      </c>
      <c r="M102" s="105"/>
      <c r="N102" s="118">
        <v>2</v>
      </c>
      <c r="O102" s="126">
        <f t="shared" si="6"/>
        <v>260000</v>
      </c>
    </row>
    <row r="103" spans="1:15" x14ac:dyDescent="0.25">
      <c r="A103" s="76" t="s">
        <v>159</v>
      </c>
      <c r="B103" s="76"/>
      <c r="C103" s="76"/>
      <c r="D103" s="50"/>
      <c r="E103" s="51"/>
      <c r="F103" s="51"/>
      <c r="G103" s="52"/>
      <c r="H103" s="108" t="s">
        <v>49</v>
      </c>
      <c r="I103" s="76" t="s">
        <v>50</v>
      </c>
      <c r="J103" s="104" t="s">
        <v>54</v>
      </c>
      <c r="K103" s="105"/>
      <c r="L103" s="76" t="s">
        <v>51</v>
      </c>
      <c r="M103" s="76" t="s">
        <v>52</v>
      </c>
      <c r="N103" s="76">
        <v>1</v>
      </c>
      <c r="O103" s="116">
        <f t="shared" si="6"/>
        <v>262000</v>
      </c>
    </row>
    <row r="104" spans="1:15" x14ac:dyDescent="0.25">
      <c r="A104" s="76" t="s">
        <v>160</v>
      </c>
      <c r="B104" s="76"/>
      <c r="C104" s="76"/>
      <c r="D104" s="110"/>
      <c r="E104" s="111"/>
      <c r="F104" s="111"/>
      <c r="G104" s="112"/>
      <c r="H104" s="109" t="s">
        <v>54</v>
      </c>
      <c r="I104" s="105"/>
      <c r="J104" s="76" t="s">
        <v>51</v>
      </c>
      <c r="K104" s="76" t="s">
        <v>50</v>
      </c>
      <c r="L104" s="104" t="s">
        <v>54</v>
      </c>
      <c r="M104" s="105"/>
      <c r="N104" s="116">
        <v>2</v>
      </c>
      <c r="O104" s="116">
        <f t="shared" si="6"/>
        <v>266000</v>
      </c>
    </row>
    <row r="105" spans="1:15" x14ac:dyDescent="0.25">
      <c r="A105" s="76" t="s">
        <v>161</v>
      </c>
      <c r="B105" s="76"/>
      <c r="C105" s="76"/>
      <c r="D105" s="110"/>
      <c r="E105" s="111"/>
      <c r="F105" s="111"/>
      <c r="G105" s="112"/>
      <c r="H105" s="108" t="s">
        <v>49</v>
      </c>
      <c r="I105" s="76" t="s">
        <v>50</v>
      </c>
      <c r="J105" s="104" t="s">
        <v>54</v>
      </c>
      <c r="K105" s="105"/>
      <c r="L105" s="76" t="s">
        <v>51</v>
      </c>
      <c r="M105" s="76" t="s">
        <v>52</v>
      </c>
      <c r="N105" s="76">
        <v>1</v>
      </c>
      <c r="O105" s="116">
        <f t="shared" si="6"/>
        <v>268000</v>
      </c>
    </row>
    <row r="106" spans="1:15" x14ac:dyDescent="0.25">
      <c r="A106" s="76" t="s">
        <v>162</v>
      </c>
      <c r="B106" s="76"/>
      <c r="C106" s="76"/>
      <c r="D106" s="110"/>
      <c r="E106" s="111"/>
      <c r="F106" s="111"/>
      <c r="G106" s="112"/>
      <c r="H106" s="109" t="s">
        <v>54</v>
      </c>
      <c r="I106" s="105"/>
      <c r="J106" s="76" t="s">
        <v>51</v>
      </c>
      <c r="K106" s="76" t="s">
        <v>50</v>
      </c>
      <c r="L106" s="104" t="s">
        <v>54</v>
      </c>
      <c r="M106" s="105"/>
      <c r="N106" s="116">
        <v>2</v>
      </c>
      <c r="O106" s="116">
        <f t="shared" si="6"/>
        <v>272000</v>
      </c>
    </row>
    <row r="107" spans="1:15" x14ac:dyDescent="0.25">
      <c r="A107" s="76" t="s">
        <v>163</v>
      </c>
      <c r="B107" s="76"/>
      <c r="C107" s="76"/>
      <c r="D107" s="110"/>
      <c r="E107" s="111"/>
      <c r="F107" s="111"/>
      <c r="G107" s="112"/>
      <c r="H107" s="108" t="s">
        <v>49</v>
      </c>
      <c r="I107" s="76" t="s">
        <v>50</v>
      </c>
      <c r="J107" s="104" t="s">
        <v>54</v>
      </c>
      <c r="K107" s="105"/>
      <c r="L107" s="76" t="s">
        <v>51</v>
      </c>
      <c r="M107" s="76" t="s">
        <v>52</v>
      </c>
      <c r="N107" s="76">
        <v>1</v>
      </c>
      <c r="O107" s="116">
        <f t="shared" si="6"/>
        <v>274000</v>
      </c>
    </row>
    <row r="108" spans="1:15" x14ac:dyDescent="0.25">
      <c r="A108" s="76" t="s">
        <v>164</v>
      </c>
      <c r="B108" s="76"/>
      <c r="C108" s="76"/>
      <c r="D108" s="110"/>
      <c r="E108" s="111"/>
      <c r="F108" s="111"/>
      <c r="G108" s="112"/>
      <c r="H108" s="109" t="s">
        <v>54</v>
      </c>
      <c r="I108" s="105"/>
      <c r="J108" s="76" t="s">
        <v>51</v>
      </c>
      <c r="K108" s="76" t="s">
        <v>50</v>
      </c>
      <c r="L108" s="104" t="s">
        <v>54</v>
      </c>
      <c r="M108" s="105"/>
      <c r="N108" s="76">
        <v>2</v>
      </c>
      <c r="O108" s="116">
        <f t="shared" si="6"/>
        <v>278000</v>
      </c>
    </row>
    <row r="109" spans="1:15" x14ac:dyDescent="0.25">
      <c r="A109" s="76" t="s">
        <v>165</v>
      </c>
      <c r="B109" s="76"/>
      <c r="C109" s="76"/>
      <c r="D109" s="110"/>
      <c r="E109" s="111"/>
      <c r="F109" s="111"/>
      <c r="G109" s="112"/>
      <c r="H109" s="108" t="s">
        <v>49</v>
      </c>
      <c r="I109" s="76" t="s">
        <v>50</v>
      </c>
      <c r="J109" s="104" t="s">
        <v>54</v>
      </c>
      <c r="K109" s="105"/>
      <c r="L109" s="76" t="s">
        <v>51</v>
      </c>
      <c r="M109" s="76" t="s">
        <v>52</v>
      </c>
      <c r="N109" s="76">
        <v>1</v>
      </c>
      <c r="O109" s="116">
        <f t="shared" si="6"/>
        <v>280000</v>
      </c>
    </row>
    <row r="110" spans="1:15" x14ac:dyDescent="0.25">
      <c r="A110" s="76" t="s">
        <v>166</v>
      </c>
      <c r="B110" s="76"/>
      <c r="C110" s="76"/>
      <c r="D110" s="110"/>
      <c r="E110" s="111"/>
      <c r="F110" s="111"/>
      <c r="G110" s="112"/>
      <c r="H110" s="109" t="s">
        <v>54</v>
      </c>
      <c r="I110" s="105"/>
      <c r="J110" s="76" t="s">
        <v>51</v>
      </c>
      <c r="K110" s="76" t="s">
        <v>50</v>
      </c>
      <c r="L110" s="104" t="s">
        <v>54</v>
      </c>
      <c r="M110" s="105"/>
      <c r="N110" s="76">
        <v>2</v>
      </c>
      <c r="O110" s="116">
        <f t="shared" si="6"/>
        <v>284000</v>
      </c>
    </row>
    <row r="111" spans="1:15" x14ac:dyDescent="0.25">
      <c r="A111" s="76" t="s">
        <v>167</v>
      </c>
      <c r="B111" s="76"/>
      <c r="C111" s="76"/>
      <c r="D111" s="110"/>
      <c r="E111" s="111"/>
      <c r="F111" s="111"/>
      <c r="G111" s="112"/>
      <c r="H111" s="108" t="s">
        <v>49</v>
      </c>
      <c r="I111" s="76" t="s">
        <v>50</v>
      </c>
      <c r="J111" s="104" t="s">
        <v>54</v>
      </c>
      <c r="K111" s="105"/>
      <c r="L111" s="76" t="s">
        <v>51</v>
      </c>
      <c r="M111" s="76" t="s">
        <v>52</v>
      </c>
      <c r="N111" s="76">
        <v>1</v>
      </c>
      <c r="O111" s="116">
        <f t="shared" si="6"/>
        <v>286000</v>
      </c>
    </row>
    <row r="112" spans="1:15" x14ac:dyDescent="0.25">
      <c r="A112" s="76" t="s">
        <v>168</v>
      </c>
      <c r="B112" s="76"/>
      <c r="C112" s="76"/>
      <c r="D112" s="110"/>
      <c r="E112" s="111"/>
      <c r="F112" s="111"/>
      <c r="G112" s="112"/>
      <c r="H112" s="109" t="s">
        <v>54</v>
      </c>
      <c r="I112" s="105"/>
      <c r="J112" s="76" t="s">
        <v>51</v>
      </c>
      <c r="K112" s="76" t="s">
        <v>50</v>
      </c>
      <c r="L112" s="104" t="s">
        <v>54</v>
      </c>
      <c r="M112" s="105"/>
      <c r="N112" s="116">
        <v>2</v>
      </c>
      <c r="O112" s="116">
        <f t="shared" si="6"/>
        <v>290000</v>
      </c>
    </row>
    <row r="113" spans="1:15" x14ac:dyDescent="0.25">
      <c r="A113" s="76" t="s">
        <v>169</v>
      </c>
      <c r="B113" s="76"/>
      <c r="C113" s="76"/>
      <c r="D113" s="110"/>
      <c r="E113" s="111"/>
      <c r="F113" s="111"/>
      <c r="G113" s="112"/>
      <c r="H113" s="108" t="s">
        <v>49</v>
      </c>
      <c r="I113" s="76" t="s">
        <v>50</v>
      </c>
      <c r="J113" s="104" t="s">
        <v>54</v>
      </c>
      <c r="K113" s="105"/>
      <c r="L113" s="76" t="s">
        <v>51</v>
      </c>
      <c r="M113" s="76" t="s">
        <v>52</v>
      </c>
      <c r="N113" s="76">
        <v>1</v>
      </c>
      <c r="O113" s="116">
        <f t="shared" si="6"/>
        <v>292000</v>
      </c>
    </row>
    <row r="114" spans="1:15" x14ac:dyDescent="0.25">
      <c r="A114" s="76" t="s">
        <v>170</v>
      </c>
      <c r="B114" s="76"/>
      <c r="C114" s="76"/>
      <c r="D114" s="110"/>
      <c r="E114" s="111"/>
      <c r="F114" s="111"/>
      <c r="G114" s="112"/>
      <c r="H114" s="109" t="s">
        <v>54</v>
      </c>
      <c r="I114" s="105"/>
      <c r="J114" s="76" t="s">
        <v>51</v>
      </c>
      <c r="K114" s="76" t="s">
        <v>50</v>
      </c>
      <c r="L114" s="104" t="s">
        <v>54</v>
      </c>
      <c r="M114" s="105"/>
      <c r="N114" s="116">
        <v>2</v>
      </c>
      <c r="O114" s="116">
        <f t="shared" si="6"/>
        <v>296000</v>
      </c>
    </row>
    <row r="115" spans="1:15" x14ac:dyDescent="0.25">
      <c r="A115" s="76" t="s">
        <v>171</v>
      </c>
      <c r="B115" s="76"/>
      <c r="C115" s="76"/>
      <c r="D115" s="110"/>
      <c r="E115" s="111"/>
      <c r="F115" s="111"/>
      <c r="G115" s="112"/>
      <c r="H115" s="108" t="s">
        <v>49</v>
      </c>
      <c r="I115" s="76" t="s">
        <v>50</v>
      </c>
      <c r="J115" s="104" t="s">
        <v>54</v>
      </c>
      <c r="K115" s="105"/>
      <c r="L115" s="76" t="s">
        <v>51</v>
      </c>
      <c r="M115" s="76" t="s">
        <v>52</v>
      </c>
      <c r="N115" s="76">
        <v>1</v>
      </c>
      <c r="O115" s="116">
        <f t="shared" si="6"/>
        <v>298000</v>
      </c>
    </row>
    <row r="116" spans="1:15" x14ac:dyDescent="0.25">
      <c r="A116" s="76" t="s">
        <v>172</v>
      </c>
      <c r="B116" s="76"/>
      <c r="C116" s="76"/>
      <c r="D116" s="110"/>
      <c r="E116" s="111"/>
      <c r="F116" s="111"/>
      <c r="G116" s="112"/>
      <c r="H116" s="109" t="s">
        <v>54</v>
      </c>
      <c r="I116" s="105"/>
      <c r="J116" s="76" t="s">
        <v>51</v>
      </c>
      <c r="K116" s="76" t="s">
        <v>50</v>
      </c>
      <c r="L116" s="104" t="s">
        <v>54</v>
      </c>
      <c r="M116" s="105"/>
      <c r="N116" s="76">
        <v>2</v>
      </c>
      <c r="O116" s="116">
        <f t="shared" si="6"/>
        <v>302000</v>
      </c>
    </row>
    <row r="117" spans="1:15" x14ac:dyDescent="0.25">
      <c r="A117" s="76" t="s">
        <v>173</v>
      </c>
      <c r="B117" s="76"/>
      <c r="C117" s="76"/>
      <c r="D117" s="110"/>
      <c r="E117" s="111"/>
      <c r="F117" s="111"/>
      <c r="G117" s="112"/>
      <c r="H117" s="108" t="s">
        <v>49</v>
      </c>
      <c r="I117" s="76" t="s">
        <v>50</v>
      </c>
      <c r="J117" s="104" t="s">
        <v>54</v>
      </c>
      <c r="K117" s="105"/>
      <c r="L117" s="76" t="s">
        <v>51</v>
      </c>
      <c r="M117" s="76" t="s">
        <v>52</v>
      </c>
      <c r="N117" s="76">
        <v>1</v>
      </c>
      <c r="O117" s="116">
        <f t="shared" si="6"/>
        <v>304000</v>
      </c>
    </row>
    <row r="118" spans="1:15" x14ac:dyDescent="0.25">
      <c r="A118" s="76" t="s">
        <v>174</v>
      </c>
      <c r="B118" s="76"/>
      <c r="C118" s="76"/>
      <c r="D118" s="110"/>
      <c r="E118" s="111"/>
      <c r="F118" s="111"/>
      <c r="G118" s="112"/>
      <c r="H118" s="109" t="s">
        <v>54</v>
      </c>
      <c r="I118" s="105"/>
      <c r="J118" s="76" t="s">
        <v>51</v>
      </c>
      <c r="K118" s="76" t="s">
        <v>50</v>
      </c>
      <c r="L118" s="104" t="s">
        <v>54</v>
      </c>
      <c r="M118" s="105"/>
      <c r="N118" s="76">
        <v>2</v>
      </c>
      <c r="O118" s="116">
        <f t="shared" si="6"/>
        <v>308000</v>
      </c>
    </row>
    <row r="119" spans="1:15" x14ac:dyDescent="0.25">
      <c r="A119" s="76" t="s">
        <v>175</v>
      </c>
      <c r="B119" s="76"/>
      <c r="C119" s="76"/>
      <c r="D119" s="110"/>
      <c r="E119" s="111"/>
      <c r="F119" s="111"/>
      <c r="G119" s="112"/>
      <c r="H119" s="108" t="s">
        <v>49</v>
      </c>
      <c r="I119" s="76" t="s">
        <v>50</v>
      </c>
      <c r="J119" s="104" t="s">
        <v>54</v>
      </c>
      <c r="K119" s="105"/>
      <c r="L119" s="76" t="s">
        <v>51</v>
      </c>
      <c r="M119" s="76" t="s">
        <v>52</v>
      </c>
      <c r="N119" s="76">
        <v>1</v>
      </c>
      <c r="O119" s="116">
        <f t="shared" si="6"/>
        <v>310000</v>
      </c>
    </row>
    <row r="120" spans="1:15" x14ac:dyDescent="0.25">
      <c r="A120" s="76" t="s">
        <v>176</v>
      </c>
      <c r="B120" s="76"/>
      <c r="C120" s="76"/>
      <c r="D120" s="110"/>
      <c r="E120" s="111"/>
      <c r="F120" s="111"/>
      <c r="G120" s="112"/>
      <c r="H120" s="109" t="s">
        <v>54</v>
      </c>
      <c r="I120" s="105"/>
      <c r="J120" s="76" t="s">
        <v>51</v>
      </c>
      <c r="K120" s="76" t="s">
        <v>50</v>
      </c>
      <c r="L120" s="104" t="s">
        <v>54</v>
      </c>
      <c r="M120" s="105"/>
      <c r="N120" s="116">
        <v>2</v>
      </c>
      <c r="O120" s="116">
        <f t="shared" si="6"/>
        <v>314000</v>
      </c>
    </row>
    <row r="121" spans="1:15" x14ac:dyDescent="0.25">
      <c r="A121" s="76" t="s">
        <v>177</v>
      </c>
      <c r="B121" s="76"/>
      <c r="C121" s="76"/>
      <c r="D121" s="110"/>
      <c r="E121" s="111"/>
      <c r="F121" s="111"/>
      <c r="G121" s="112"/>
      <c r="H121" s="108" t="s">
        <v>49</v>
      </c>
      <c r="I121" s="76" t="s">
        <v>50</v>
      </c>
      <c r="J121" s="104" t="s">
        <v>54</v>
      </c>
      <c r="K121" s="105"/>
      <c r="L121" s="76" t="s">
        <v>51</v>
      </c>
      <c r="M121" s="76" t="s">
        <v>52</v>
      </c>
      <c r="N121" s="76">
        <v>1</v>
      </c>
      <c r="O121" s="116">
        <f t="shared" si="6"/>
        <v>316000</v>
      </c>
    </row>
    <row r="122" spans="1:15" x14ac:dyDescent="0.25">
      <c r="A122" s="76" t="s">
        <v>178</v>
      </c>
      <c r="B122" s="76"/>
      <c r="C122" s="76"/>
      <c r="D122" s="110"/>
      <c r="E122" s="111"/>
      <c r="F122" s="111"/>
      <c r="G122" s="112"/>
      <c r="H122" s="109" t="s">
        <v>54</v>
      </c>
      <c r="I122" s="105"/>
      <c r="J122" s="76" t="s">
        <v>51</v>
      </c>
      <c r="K122" s="76" t="s">
        <v>50</v>
      </c>
      <c r="L122" s="104" t="s">
        <v>54</v>
      </c>
      <c r="M122" s="105"/>
      <c r="N122" s="116">
        <v>2</v>
      </c>
      <c r="O122" s="116">
        <f t="shared" si="6"/>
        <v>320000</v>
      </c>
    </row>
    <row r="123" spans="1:15" x14ac:dyDescent="0.25">
      <c r="A123" s="76" t="s">
        <v>179</v>
      </c>
      <c r="B123" s="76"/>
      <c r="C123" s="76"/>
      <c r="D123" s="110"/>
      <c r="E123" s="111"/>
      <c r="F123" s="111"/>
      <c r="G123" s="112"/>
      <c r="H123" s="108" t="s">
        <v>49</v>
      </c>
      <c r="I123" s="76" t="s">
        <v>50</v>
      </c>
      <c r="J123" s="104" t="s">
        <v>54</v>
      </c>
      <c r="K123" s="105"/>
      <c r="L123" s="76" t="s">
        <v>51</v>
      </c>
      <c r="M123" s="76" t="s">
        <v>52</v>
      </c>
      <c r="N123" s="76">
        <v>1</v>
      </c>
      <c r="O123" s="116">
        <f t="shared" si="6"/>
        <v>322000</v>
      </c>
    </row>
    <row r="124" spans="1:15" x14ac:dyDescent="0.25">
      <c r="A124" s="76" t="s">
        <v>180</v>
      </c>
      <c r="B124" s="76"/>
      <c r="C124" s="76"/>
      <c r="D124" s="110"/>
      <c r="E124" s="111"/>
      <c r="F124" s="111"/>
      <c r="G124" s="112"/>
      <c r="H124" s="109" t="s">
        <v>54</v>
      </c>
      <c r="I124" s="105"/>
      <c r="J124" s="76" t="s">
        <v>51</v>
      </c>
      <c r="K124" s="76" t="s">
        <v>50</v>
      </c>
      <c r="L124" s="104" t="s">
        <v>54</v>
      </c>
      <c r="M124" s="105"/>
      <c r="N124" s="76">
        <v>2</v>
      </c>
      <c r="O124" s="116">
        <f t="shared" si="6"/>
        <v>326000</v>
      </c>
    </row>
    <row r="125" spans="1:15" x14ac:dyDescent="0.25">
      <c r="A125" s="76" t="s">
        <v>181</v>
      </c>
      <c r="B125" s="76"/>
      <c r="C125" s="76"/>
      <c r="D125" s="110"/>
      <c r="E125" s="111"/>
      <c r="F125" s="111"/>
      <c r="G125" s="112"/>
      <c r="H125" s="108" t="s">
        <v>49</v>
      </c>
      <c r="I125" s="76" t="s">
        <v>50</v>
      </c>
      <c r="J125" s="104" t="s">
        <v>54</v>
      </c>
      <c r="K125" s="105"/>
      <c r="L125" s="76" t="s">
        <v>51</v>
      </c>
      <c r="M125" s="76" t="s">
        <v>52</v>
      </c>
      <c r="N125" s="76">
        <v>1</v>
      </c>
      <c r="O125" s="116">
        <f t="shared" si="6"/>
        <v>328000</v>
      </c>
    </row>
    <row r="126" spans="1:15" x14ac:dyDescent="0.25">
      <c r="A126" s="76" t="s">
        <v>182</v>
      </c>
      <c r="B126" s="76"/>
      <c r="C126" s="76"/>
      <c r="D126" s="110"/>
      <c r="E126" s="111"/>
      <c r="F126" s="111"/>
      <c r="G126" s="112"/>
      <c r="H126" s="109" t="s">
        <v>54</v>
      </c>
      <c r="I126" s="105"/>
      <c r="J126" s="76" t="s">
        <v>51</v>
      </c>
      <c r="K126" s="76" t="s">
        <v>50</v>
      </c>
      <c r="L126" s="104" t="s">
        <v>54</v>
      </c>
      <c r="M126" s="105"/>
      <c r="N126" s="76">
        <v>2</v>
      </c>
      <c r="O126" s="116">
        <f t="shared" si="6"/>
        <v>332000</v>
      </c>
    </row>
    <row r="127" spans="1:15" x14ac:dyDescent="0.25">
      <c r="A127" s="76" t="s">
        <v>183</v>
      </c>
      <c r="B127" s="76"/>
      <c r="C127" s="76"/>
      <c r="D127" s="110"/>
      <c r="E127" s="111"/>
      <c r="F127" s="111"/>
      <c r="G127" s="112"/>
      <c r="H127" s="108" t="s">
        <v>49</v>
      </c>
      <c r="I127" s="76" t="s">
        <v>50</v>
      </c>
      <c r="J127" s="104" t="s">
        <v>54</v>
      </c>
      <c r="K127" s="105"/>
      <c r="L127" s="76" t="s">
        <v>51</v>
      </c>
      <c r="M127" s="76" t="s">
        <v>52</v>
      </c>
      <c r="N127" s="76">
        <v>1</v>
      </c>
      <c r="O127" s="116">
        <f t="shared" si="6"/>
        <v>334000</v>
      </c>
    </row>
    <row r="128" spans="1:15" x14ac:dyDescent="0.25">
      <c r="A128" s="76" t="s">
        <v>184</v>
      </c>
      <c r="B128" s="76"/>
      <c r="C128" s="76"/>
      <c r="D128" s="110"/>
      <c r="E128" s="111"/>
      <c r="F128" s="111"/>
      <c r="G128" s="112"/>
      <c r="H128" s="109" t="s">
        <v>54</v>
      </c>
      <c r="I128" s="105"/>
      <c r="J128" s="76" t="s">
        <v>51</v>
      </c>
      <c r="K128" s="76" t="s">
        <v>50</v>
      </c>
      <c r="L128" s="104" t="s">
        <v>54</v>
      </c>
      <c r="M128" s="105"/>
      <c r="N128" s="116">
        <v>2</v>
      </c>
      <c r="O128" s="116">
        <f t="shared" si="6"/>
        <v>338000</v>
      </c>
    </row>
    <row r="129" spans="1:15" x14ac:dyDescent="0.25">
      <c r="A129" s="76" t="s">
        <v>185</v>
      </c>
      <c r="B129" s="76"/>
      <c r="C129" s="76"/>
      <c r="D129" s="110"/>
      <c r="E129" s="111"/>
      <c r="F129" s="111"/>
      <c r="G129" s="112"/>
      <c r="H129" s="108" t="s">
        <v>49</v>
      </c>
      <c r="I129" s="76" t="s">
        <v>50</v>
      </c>
      <c r="J129" s="104" t="s">
        <v>54</v>
      </c>
      <c r="K129" s="105"/>
      <c r="L129" s="76" t="s">
        <v>51</v>
      </c>
      <c r="M129" s="76" t="s">
        <v>52</v>
      </c>
      <c r="N129" s="76">
        <v>1</v>
      </c>
      <c r="O129" s="116">
        <f t="shared" si="6"/>
        <v>340000</v>
      </c>
    </row>
    <row r="130" spans="1:15" x14ac:dyDescent="0.25">
      <c r="A130" s="76" t="s">
        <v>186</v>
      </c>
      <c r="B130" s="76"/>
      <c r="C130" s="76"/>
      <c r="D130" s="110"/>
      <c r="E130" s="111"/>
      <c r="F130" s="111"/>
      <c r="G130" s="112"/>
      <c r="H130" s="109" t="s">
        <v>54</v>
      </c>
      <c r="I130" s="105"/>
      <c r="J130" s="76" t="s">
        <v>51</v>
      </c>
      <c r="K130" s="76" t="s">
        <v>50</v>
      </c>
      <c r="L130" s="104" t="s">
        <v>54</v>
      </c>
      <c r="M130" s="105"/>
      <c r="N130" s="116">
        <v>2</v>
      </c>
      <c r="O130" s="116">
        <f t="shared" si="6"/>
        <v>344000</v>
      </c>
    </row>
    <row r="131" spans="1:15" x14ac:dyDescent="0.25">
      <c r="A131" s="76" t="s">
        <v>187</v>
      </c>
      <c r="B131" s="76"/>
      <c r="C131" s="76"/>
      <c r="D131" s="110"/>
      <c r="E131" s="111"/>
      <c r="F131" s="111"/>
      <c r="G131" s="112"/>
      <c r="H131" s="108" t="s">
        <v>49</v>
      </c>
      <c r="I131" s="76" t="s">
        <v>50</v>
      </c>
      <c r="J131" s="104" t="s">
        <v>54</v>
      </c>
      <c r="K131" s="105"/>
      <c r="L131" s="76" t="s">
        <v>51</v>
      </c>
      <c r="M131" s="76" t="s">
        <v>52</v>
      </c>
      <c r="N131" s="76">
        <v>1</v>
      </c>
      <c r="O131" s="116">
        <f t="shared" si="6"/>
        <v>346000</v>
      </c>
    </row>
    <row r="132" spans="1:15" ht="15.75" thickBot="1" x14ac:dyDescent="0.3">
      <c r="A132" s="118" t="s">
        <v>188</v>
      </c>
      <c r="B132" s="76"/>
      <c r="C132" s="76"/>
      <c r="D132" s="53"/>
      <c r="E132" s="54"/>
      <c r="F132" s="54"/>
      <c r="G132" s="55"/>
      <c r="H132" s="109" t="s">
        <v>54</v>
      </c>
      <c r="I132" s="105"/>
      <c r="J132" s="76" t="s">
        <v>51</v>
      </c>
      <c r="K132" s="76" t="s">
        <v>50</v>
      </c>
      <c r="L132" s="104" t="s">
        <v>54</v>
      </c>
      <c r="M132" s="105"/>
      <c r="N132" s="118">
        <v>2</v>
      </c>
      <c r="O132" s="126">
        <f t="shared" si="6"/>
        <v>350000</v>
      </c>
    </row>
    <row r="133" spans="1:15" x14ac:dyDescent="0.25">
      <c r="A133" s="76" t="s">
        <v>189</v>
      </c>
      <c r="B133" s="76"/>
      <c r="C133" s="76"/>
      <c r="D133" s="50"/>
      <c r="E133" s="51"/>
      <c r="F133" s="51"/>
      <c r="G133" s="52"/>
      <c r="H133" s="108" t="s">
        <v>49</v>
      </c>
      <c r="I133" s="76" t="s">
        <v>50</v>
      </c>
      <c r="J133" s="104" t="s">
        <v>54</v>
      </c>
      <c r="K133" s="105"/>
      <c r="L133" s="76" t="s">
        <v>51</v>
      </c>
      <c r="M133" s="76" t="s">
        <v>52</v>
      </c>
      <c r="N133" s="76">
        <v>1</v>
      </c>
      <c r="O133" s="116">
        <f t="shared" si="6"/>
        <v>352000</v>
      </c>
    </row>
    <row r="134" spans="1:15" x14ac:dyDescent="0.25">
      <c r="A134" s="76" t="s">
        <v>190</v>
      </c>
      <c r="B134" s="76"/>
      <c r="C134" s="76"/>
      <c r="D134" s="110"/>
      <c r="E134" s="111"/>
      <c r="F134" s="111"/>
      <c r="G134" s="112"/>
      <c r="H134" s="109" t="s">
        <v>54</v>
      </c>
      <c r="I134" s="105"/>
      <c r="J134" s="76" t="s">
        <v>51</v>
      </c>
      <c r="K134" s="76" t="s">
        <v>50</v>
      </c>
      <c r="L134" s="104" t="s">
        <v>54</v>
      </c>
      <c r="M134" s="105"/>
      <c r="N134" s="76">
        <v>2</v>
      </c>
      <c r="O134" s="116">
        <f t="shared" si="6"/>
        <v>356000</v>
      </c>
    </row>
    <row r="135" spans="1:15" x14ac:dyDescent="0.25">
      <c r="A135" s="76" t="s">
        <v>191</v>
      </c>
      <c r="B135" s="76"/>
      <c r="C135" s="76"/>
      <c r="D135" s="110"/>
      <c r="E135" s="111"/>
      <c r="F135" s="111"/>
      <c r="G135" s="112"/>
      <c r="H135" s="108" t="s">
        <v>49</v>
      </c>
      <c r="I135" s="76" t="s">
        <v>50</v>
      </c>
      <c r="J135" s="104" t="s">
        <v>54</v>
      </c>
      <c r="K135" s="105"/>
      <c r="L135" s="76" t="s">
        <v>51</v>
      </c>
      <c r="M135" s="76" t="s">
        <v>52</v>
      </c>
      <c r="N135" s="76">
        <v>1</v>
      </c>
      <c r="O135" s="116">
        <f t="shared" si="6"/>
        <v>358000</v>
      </c>
    </row>
    <row r="136" spans="1:15" x14ac:dyDescent="0.25">
      <c r="A136" s="76" t="s">
        <v>192</v>
      </c>
      <c r="B136" s="76"/>
      <c r="C136" s="76"/>
      <c r="D136" s="110"/>
      <c r="E136" s="111"/>
      <c r="F136" s="111"/>
      <c r="G136" s="112"/>
      <c r="H136" s="109" t="s">
        <v>54</v>
      </c>
      <c r="I136" s="105"/>
      <c r="J136" s="76" t="s">
        <v>51</v>
      </c>
      <c r="K136" s="76" t="s">
        <v>50</v>
      </c>
      <c r="L136" s="104" t="s">
        <v>54</v>
      </c>
      <c r="M136" s="105"/>
      <c r="N136" s="116">
        <v>2</v>
      </c>
      <c r="O136" s="116">
        <f t="shared" si="6"/>
        <v>362000</v>
      </c>
    </row>
    <row r="137" spans="1:15" x14ac:dyDescent="0.25">
      <c r="A137" s="76" t="s">
        <v>193</v>
      </c>
      <c r="B137" s="76"/>
      <c r="C137" s="76"/>
      <c r="D137" s="110"/>
      <c r="E137" s="111"/>
      <c r="F137" s="111"/>
      <c r="G137" s="112"/>
      <c r="H137" s="108" t="s">
        <v>49</v>
      </c>
      <c r="I137" s="76" t="s">
        <v>50</v>
      </c>
      <c r="J137" s="104" t="s">
        <v>54</v>
      </c>
      <c r="K137" s="105"/>
      <c r="L137" s="76" t="s">
        <v>51</v>
      </c>
      <c r="M137" s="76" t="s">
        <v>52</v>
      </c>
      <c r="N137" s="76">
        <v>1</v>
      </c>
      <c r="O137" s="116">
        <f t="shared" si="6"/>
        <v>364000</v>
      </c>
    </row>
    <row r="138" spans="1:15" x14ac:dyDescent="0.25">
      <c r="A138" s="76" t="s">
        <v>194</v>
      </c>
      <c r="B138" s="76"/>
      <c r="C138" s="76"/>
      <c r="D138" s="110"/>
      <c r="E138" s="111"/>
      <c r="F138" s="111"/>
      <c r="G138" s="112"/>
      <c r="H138" s="109" t="s">
        <v>54</v>
      </c>
      <c r="I138" s="105"/>
      <c r="J138" s="76" t="s">
        <v>51</v>
      </c>
      <c r="K138" s="76" t="s">
        <v>50</v>
      </c>
      <c r="L138" s="104" t="s">
        <v>54</v>
      </c>
      <c r="M138" s="105"/>
      <c r="N138" s="116">
        <v>2</v>
      </c>
      <c r="O138" s="116">
        <f t="shared" si="6"/>
        <v>368000</v>
      </c>
    </row>
    <row r="139" spans="1:15" x14ac:dyDescent="0.25">
      <c r="A139" s="76" t="s">
        <v>195</v>
      </c>
      <c r="B139" s="76"/>
      <c r="C139" s="76"/>
      <c r="D139" s="110"/>
      <c r="E139" s="111"/>
      <c r="F139" s="111"/>
      <c r="G139" s="112"/>
      <c r="H139" s="108" t="s">
        <v>49</v>
      </c>
      <c r="I139" s="76" t="s">
        <v>50</v>
      </c>
      <c r="J139" s="104" t="s">
        <v>54</v>
      </c>
      <c r="K139" s="105"/>
      <c r="L139" s="76" t="s">
        <v>51</v>
      </c>
      <c r="M139" s="76" t="s">
        <v>52</v>
      </c>
      <c r="N139" s="76">
        <v>1</v>
      </c>
      <c r="O139" s="116">
        <f t="shared" si="6"/>
        <v>370000</v>
      </c>
    </row>
    <row r="140" spans="1:15" x14ac:dyDescent="0.25">
      <c r="A140" s="76" t="s">
        <v>196</v>
      </c>
      <c r="B140" s="76"/>
      <c r="C140" s="76"/>
      <c r="D140" s="110"/>
      <c r="E140" s="111"/>
      <c r="F140" s="111"/>
      <c r="G140" s="112"/>
      <c r="H140" s="109" t="s">
        <v>54</v>
      </c>
      <c r="I140" s="105"/>
      <c r="J140" s="76" t="s">
        <v>51</v>
      </c>
      <c r="K140" s="76" t="s">
        <v>50</v>
      </c>
      <c r="L140" s="104" t="s">
        <v>54</v>
      </c>
      <c r="M140" s="105"/>
      <c r="N140" s="116">
        <v>2</v>
      </c>
      <c r="O140" s="116">
        <f t="shared" si="6"/>
        <v>374000</v>
      </c>
    </row>
    <row r="141" spans="1:15" x14ac:dyDescent="0.25">
      <c r="A141" s="76" t="s">
        <v>197</v>
      </c>
      <c r="B141" s="76"/>
      <c r="C141" s="76"/>
      <c r="D141" s="110"/>
      <c r="E141" s="111"/>
      <c r="F141" s="111"/>
      <c r="G141" s="112"/>
      <c r="H141" s="108" t="s">
        <v>49</v>
      </c>
      <c r="I141" s="76" t="s">
        <v>50</v>
      </c>
      <c r="J141" s="104" t="s">
        <v>54</v>
      </c>
      <c r="K141" s="105"/>
      <c r="L141" s="76" t="s">
        <v>51</v>
      </c>
      <c r="M141" s="76" t="s">
        <v>52</v>
      </c>
      <c r="N141" s="76">
        <v>1</v>
      </c>
      <c r="O141" s="116">
        <f t="shared" si="6"/>
        <v>376000</v>
      </c>
    </row>
    <row r="142" spans="1:15" x14ac:dyDescent="0.25">
      <c r="A142" s="76" t="s">
        <v>198</v>
      </c>
      <c r="B142" s="76"/>
      <c r="C142" s="76"/>
      <c r="D142" s="110"/>
      <c r="E142" s="111"/>
      <c r="F142" s="111"/>
      <c r="G142" s="112"/>
      <c r="H142" s="109" t="s">
        <v>54</v>
      </c>
      <c r="I142" s="105"/>
      <c r="J142" s="76" t="s">
        <v>51</v>
      </c>
      <c r="K142" s="76" t="s">
        <v>50</v>
      </c>
      <c r="L142" s="104" t="s">
        <v>54</v>
      </c>
      <c r="M142" s="105"/>
      <c r="N142" s="76">
        <v>2</v>
      </c>
      <c r="O142" s="116">
        <f t="shared" si="6"/>
        <v>380000</v>
      </c>
    </row>
    <row r="143" spans="1:15" x14ac:dyDescent="0.25">
      <c r="A143" s="76" t="s">
        <v>199</v>
      </c>
      <c r="B143" s="76"/>
      <c r="C143" s="76"/>
      <c r="D143" s="110"/>
      <c r="E143" s="111"/>
      <c r="F143" s="111"/>
      <c r="G143" s="112"/>
      <c r="H143" s="108" t="s">
        <v>49</v>
      </c>
      <c r="I143" s="76" t="s">
        <v>50</v>
      </c>
      <c r="J143" s="104" t="s">
        <v>54</v>
      </c>
      <c r="K143" s="105"/>
      <c r="L143" s="76" t="s">
        <v>51</v>
      </c>
      <c r="M143" s="76" t="s">
        <v>52</v>
      </c>
      <c r="N143" s="76">
        <v>1</v>
      </c>
      <c r="O143" s="116">
        <f t="shared" si="6"/>
        <v>382000</v>
      </c>
    </row>
    <row r="144" spans="1:15" x14ac:dyDescent="0.25">
      <c r="A144" s="76" t="s">
        <v>200</v>
      </c>
      <c r="B144" s="76"/>
      <c r="C144" s="76"/>
      <c r="D144" s="110"/>
      <c r="E144" s="111"/>
      <c r="F144" s="111"/>
      <c r="G144" s="112"/>
      <c r="H144" s="109" t="s">
        <v>54</v>
      </c>
      <c r="I144" s="105"/>
      <c r="J144" s="76" t="s">
        <v>51</v>
      </c>
      <c r="K144" s="76" t="s">
        <v>50</v>
      </c>
      <c r="L144" s="104" t="s">
        <v>54</v>
      </c>
      <c r="M144" s="105"/>
      <c r="N144" s="76">
        <v>2</v>
      </c>
      <c r="O144" s="116">
        <f t="shared" si="6"/>
        <v>386000</v>
      </c>
    </row>
    <row r="145" spans="1:15" x14ac:dyDescent="0.25">
      <c r="A145" s="76" t="s">
        <v>201</v>
      </c>
      <c r="B145" s="76"/>
      <c r="C145" s="76"/>
      <c r="D145" s="110"/>
      <c r="E145" s="111"/>
      <c r="F145" s="111"/>
      <c r="G145" s="112"/>
      <c r="H145" s="108" t="s">
        <v>49</v>
      </c>
      <c r="I145" s="76" t="s">
        <v>50</v>
      </c>
      <c r="J145" s="104" t="s">
        <v>54</v>
      </c>
      <c r="K145" s="105"/>
      <c r="L145" s="76" t="s">
        <v>51</v>
      </c>
      <c r="M145" s="76" t="s">
        <v>52</v>
      </c>
      <c r="N145" s="76">
        <v>1</v>
      </c>
      <c r="O145" s="116">
        <f t="shared" si="6"/>
        <v>388000</v>
      </c>
    </row>
    <row r="146" spans="1:15" x14ac:dyDescent="0.25">
      <c r="A146" s="76" t="s">
        <v>202</v>
      </c>
      <c r="B146" s="76"/>
      <c r="C146" s="76"/>
      <c r="D146" s="110"/>
      <c r="E146" s="111"/>
      <c r="F146" s="111"/>
      <c r="G146" s="112"/>
      <c r="H146" s="109" t="s">
        <v>54</v>
      </c>
      <c r="I146" s="105"/>
      <c r="J146" s="76" t="s">
        <v>51</v>
      </c>
      <c r="K146" s="76" t="s">
        <v>50</v>
      </c>
      <c r="L146" s="104" t="s">
        <v>54</v>
      </c>
      <c r="M146" s="105"/>
      <c r="N146" s="116">
        <v>2</v>
      </c>
      <c r="O146" s="116">
        <f t="shared" ref="O146:O209" si="7">$O145+($N146*2000)</f>
        <v>392000</v>
      </c>
    </row>
    <row r="147" spans="1:15" x14ac:dyDescent="0.25">
      <c r="A147" s="76" t="s">
        <v>203</v>
      </c>
      <c r="B147" s="76"/>
      <c r="C147" s="76"/>
      <c r="D147" s="110"/>
      <c r="E147" s="111"/>
      <c r="F147" s="111"/>
      <c r="G147" s="112"/>
      <c r="H147" s="108" t="s">
        <v>49</v>
      </c>
      <c r="I147" s="76" t="s">
        <v>50</v>
      </c>
      <c r="J147" s="104" t="s">
        <v>54</v>
      </c>
      <c r="K147" s="105"/>
      <c r="L147" s="76" t="s">
        <v>51</v>
      </c>
      <c r="M147" s="76" t="s">
        <v>52</v>
      </c>
      <c r="N147" s="76">
        <v>1</v>
      </c>
      <c r="O147" s="116">
        <f t="shared" si="7"/>
        <v>394000</v>
      </c>
    </row>
    <row r="148" spans="1:15" x14ac:dyDescent="0.25">
      <c r="A148" s="76" t="s">
        <v>204</v>
      </c>
      <c r="B148" s="76"/>
      <c r="C148" s="76"/>
      <c r="D148" s="110"/>
      <c r="E148" s="111"/>
      <c r="F148" s="111"/>
      <c r="G148" s="112"/>
      <c r="H148" s="109" t="s">
        <v>54</v>
      </c>
      <c r="I148" s="105"/>
      <c r="J148" s="76" t="s">
        <v>51</v>
      </c>
      <c r="K148" s="76" t="s">
        <v>50</v>
      </c>
      <c r="L148" s="104" t="s">
        <v>54</v>
      </c>
      <c r="M148" s="105"/>
      <c r="N148" s="116">
        <v>2</v>
      </c>
      <c r="O148" s="116">
        <f t="shared" si="7"/>
        <v>398000</v>
      </c>
    </row>
    <row r="149" spans="1:15" x14ac:dyDescent="0.25">
      <c r="A149" s="76" t="s">
        <v>205</v>
      </c>
      <c r="B149" s="76"/>
      <c r="C149" s="76"/>
      <c r="D149" s="110"/>
      <c r="E149" s="111"/>
      <c r="F149" s="111"/>
      <c r="G149" s="112"/>
      <c r="H149" s="108" t="s">
        <v>49</v>
      </c>
      <c r="I149" s="76" t="s">
        <v>50</v>
      </c>
      <c r="J149" s="104" t="s">
        <v>54</v>
      </c>
      <c r="K149" s="105"/>
      <c r="L149" s="76" t="s">
        <v>51</v>
      </c>
      <c r="M149" s="76" t="s">
        <v>52</v>
      </c>
      <c r="N149" s="76">
        <v>1</v>
      </c>
      <c r="O149" s="116">
        <f t="shared" si="7"/>
        <v>400000</v>
      </c>
    </row>
    <row r="150" spans="1:15" x14ac:dyDescent="0.25">
      <c r="A150" s="76" t="s">
        <v>206</v>
      </c>
      <c r="B150" s="76"/>
      <c r="C150" s="76"/>
      <c r="D150" s="110"/>
      <c r="E150" s="111"/>
      <c r="F150" s="111"/>
      <c r="G150" s="112"/>
      <c r="H150" s="109" t="s">
        <v>54</v>
      </c>
      <c r="I150" s="105"/>
      <c r="J150" s="76" t="s">
        <v>51</v>
      </c>
      <c r="K150" s="76" t="s">
        <v>50</v>
      </c>
      <c r="L150" s="104" t="s">
        <v>54</v>
      </c>
      <c r="M150" s="105"/>
      <c r="N150" s="116">
        <v>2</v>
      </c>
      <c r="O150" s="116">
        <f t="shared" si="7"/>
        <v>404000</v>
      </c>
    </row>
    <row r="151" spans="1:15" x14ac:dyDescent="0.25">
      <c r="A151" s="76" t="s">
        <v>207</v>
      </c>
      <c r="B151" s="76"/>
      <c r="C151" s="76"/>
      <c r="D151" s="110"/>
      <c r="E151" s="111"/>
      <c r="F151" s="111"/>
      <c r="G151" s="112"/>
      <c r="H151" s="108" t="s">
        <v>49</v>
      </c>
      <c r="I151" s="76" t="s">
        <v>50</v>
      </c>
      <c r="J151" s="104" t="s">
        <v>54</v>
      </c>
      <c r="K151" s="105"/>
      <c r="L151" s="76" t="s">
        <v>51</v>
      </c>
      <c r="M151" s="76" t="s">
        <v>52</v>
      </c>
      <c r="N151" s="76">
        <v>1</v>
      </c>
      <c r="O151" s="116">
        <f t="shared" si="7"/>
        <v>406000</v>
      </c>
    </row>
    <row r="152" spans="1:15" x14ac:dyDescent="0.25">
      <c r="A152" s="76" t="s">
        <v>208</v>
      </c>
      <c r="B152" s="76"/>
      <c r="C152" s="76"/>
      <c r="D152" s="110"/>
      <c r="E152" s="111"/>
      <c r="F152" s="111"/>
      <c r="G152" s="112"/>
      <c r="H152" s="109" t="s">
        <v>54</v>
      </c>
      <c r="I152" s="105"/>
      <c r="J152" s="76" t="s">
        <v>51</v>
      </c>
      <c r="K152" s="76" t="s">
        <v>50</v>
      </c>
      <c r="L152" s="104" t="s">
        <v>54</v>
      </c>
      <c r="M152" s="105"/>
      <c r="N152" s="116">
        <v>2</v>
      </c>
      <c r="O152" s="116">
        <f t="shared" si="7"/>
        <v>410000</v>
      </c>
    </row>
    <row r="153" spans="1:15" x14ac:dyDescent="0.25">
      <c r="A153" s="76" t="s">
        <v>209</v>
      </c>
      <c r="B153" s="76"/>
      <c r="C153" s="76"/>
      <c r="D153" s="110"/>
      <c r="E153" s="111"/>
      <c r="F153" s="111"/>
      <c r="G153" s="112"/>
      <c r="H153" s="108" t="s">
        <v>49</v>
      </c>
      <c r="I153" s="76" t="s">
        <v>50</v>
      </c>
      <c r="J153" s="104" t="s">
        <v>54</v>
      </c>
      <c r="K153" s="105"/>
      <c r="L153" s="76" t="s">
        <v>51</v>
      </c>
      <c r="M153" s="76" t="s">
        <v>52</v>
      </c>
      <c r="N153" s="76">
        <v>1</v>
      </c>
      <c r="O153" s="116">
        <f t="shared" si="7"/>
        <v>412000</v>
      </c>
    </row>
    <row r="154" spans="1:15" x14ac:dyDescent="0.25">
      <c r="A154" s="76" t="s">
        <v>210</v>
      </c>
      <c r="B154" s="76"/>
      <c r="C154" s="76"/>
      <c r="D154" s="110"/>
      <c r="E154" s="111"/>
      <c r="F154" s="111"/>
      <c r="G154" s="112"/>
      <c r="H154" s="109" t="s">
        <v>54</v>
      </c>
      <c r="I154" s="105"/>
      <c r="J154" s="76" t="s">
        <v>51</v>
      </c>
      <c r="K154" s="76" t="s">
        <v>50</v>
      </c>
      <c r="L154" s="104" t="s">
        <v>54</v>
      </c>
      <c r="M154" s="105"/>
      <c r="N154" s="76">
        <v>2</v>
      </c>
      <c r="O154" s="116">
        <f t="shared" si="7"/>
        <v>416000</v>
      </c>
    </row>
    <row r="155" spans="1:15" x14ac:dyDescent="0.25">
      <c r="A155" s="76" t="s">
        <v>211</v>
      </c>
      <c r="B155" s="76"/>
      <c r="C155" s="76"/>
      <c r="D155" s="110"/>
      <c r="E155" s="111"/>
      <c r="F155" s="111"/>
      <c r="G155" s="112"/>
      <c r="H155" s="108" t="s">
        <v>49</v>
      </c>
      <c r="I155" s="76" t="s">
        <v>50</v>
      </c>
      <c r="J155" s="104" t="s">
        <v>54</v>
      </c>
      <c r="K155" s="105"/>
      <c r="L155" s="76" t="s">
        <v>51</v>
      </c>
      <c r="M155" s="76" t="s">
        <v>52</v>
      </c>
      <c r="N155" s="76">
        <v>1</v>
      </c>
      <c r="O155" s="116">
        <f t="shared" si="7"/>
        <v>418000</v>
      </c>
    </row>
    <row r="156" spans="1:15" x14ac:dyDescent="0.25">
      <c r="A156" s="76" t="s">
        <v>212</v>
      </c>
      <c r="B156" s="76"/>
      <c r="C156" s="76"/>
      <c r="D156" s="110"/>
      <c r="E156" s="111"/>
      <c r="F156" s="111"/>
      <c r="G156" s="112"/>
      <c r="H156" s="109" t="s">
        <v>54</v>
      </c>
      <c r="I156" s="105"/>
      <c r="J156" s="76" t="s">
        <v>51</v>
      </c>
      <c r="K156" s="76" t="s">
        <v>50</v>
      </c>
      <c r="L156" s="104" t="s">
        <v>54</v>
      </c>
      <c r="M156" s="105"/>
      <c r="N156" s="76">
        <v>2</v>
      </c>
      <c r="O156" s="116">
        <f t="shared" si="7"/>
        <v>422000</v>
      </c>
    </row>
    <row r="157" spans="1:15" x14ac:dyDescent="0.25">
      <c r="A157" s="76" t="s">
        <v>213</v>
      </c>
      <c r="B157" s="76"/>
      <c r="C157" s="76"/>
      <c r="D157" s="110"/>
      <c r="E157" s="111"/>
      <c r="F157" s="111"/>
      <c r="G157" s="112"/>
      <c r="H157" s="108" t="s">
        <v>49</v>
      </c>
      <c r="I157" s="76" t="s">
        <v>50</v>
      </c>
      <c r="J157" s="104" t="s">
        <v>54</v>
      </c>
      <c r="K157" s="105"/>
      <c r="L157" s="76" t="s">
        <v>51</v>
      </c>
      <c r="M157" s="76" t="s">
        <v>52</v>
      </c>
      <c r="N157" s="76">
        <v>1</v>
      </c>
      <c r="O157" s="116">
        <f t="shared" si="7"/>
        <v>424000</v>
      </c>
    </row>
    <row r="158" spans="1:15" x14ac:dyDescent="0.25">
      <c r="A158" s="76" t="s">
        <v>214</v>
      </c>
      <c r="B158" s="76"/>
      <c r="C158" s="76"/>
      <c r="D158" s="110"/>
      <c r="E158" s="111"/>
      <c r="F158" s="111"/>
      <c r="G158" s="112"/>
      <c r="H158" s="109" t="s">
        <v>54</v>
      </c>
      <c r="I158" s="105"/>
      <c r="J158" s="76" t="s">
        <v>51</v>
      </c>
      <c r="K158" s="76" t="s">
        <v>50</v>
      </c>
      <c r="L158" s="104" t="s">
        <v>54</v>
      </c>
      <c r="M158" s="105"/>
      <c r="N158" s="116">
        <v>2</v>
      </c>
      <c r="O158" s="116">
        <f t="shared" si="7"/>
        <v>428000</v>
      </c>
    </row>
    <row r="159" spans="1:15" x14ac:dyDescent="0.25">
      <c r="A159" s="76" t="s">
        <v>215</v>
      </c>
      <c r="B159" s="76"/>
      <c r="C159" s="76"/>
      <c r="D159" s="110"/>
      <c r="E159" s="111"/>
      <c r="F159" s="111"/>
      <c r="G159" s="112"/>
      <c r="H159" s="108" t="s">
        <v>49</v>
      </c>
      <c r="I159" s="76" t="s">
        <v>50</v>
      </c>
      <c r="J159" s="104" t="s">
        <v>54</v>
      </c>
      <c r="K159" s="105"/>
      <c r="L159" s="76" t="s">
        <v>51</v>
      </c>
      <c r="M159" s="76" t="s">
        <v>52</v>
      </c>
      <c r="N159" s="76">
        <v>1</v>
      </c>
      <c r="O159" s="116">
        <f t="shared" si="7"/>
        <v>430000</v>
      </c>
    </row>
    <row r="160" spans="1:15" x14ac:dyDescent="0.25">
      <c r="A160" s="76" t="s">
        <v>216</v>
      </c>
      <c r="B160" s="76"/>
      <c r="C160" s="76"/>
      <c r="D160" s="110"/>
      <c r="E160" s="111"/>
      <c r="F160" s="111"/>
      <c r="G160" s="112"/>
      <c r="H160" s="109" t="s">
        <v>54</v>
      </c>
      <c r="I160" s="105"/>
      <c r="J160" s="76" t="s">
        <v>51</v>
      </c>
      <c r="K160" s="76" t="s">
        <v>50</v>
      </c>
      <c r="L160" s="104" t="s">
        <v>54</v>
      </c>
      <c r="M160" s="105"/>
      <c r="N160" s="116">
        <v>2</v>
      </c>
      <c r="O160" s="116">
        <f t="shared" si="7"/>
        <v>434000</v>
      </c>
    </row>
    <row r="161" spans="1:15" x14ac:dyDescent="0.25">
      <c r="A161" s="76" t="s">
        <v>217</v>
      </c>
      <c r="B161" s="76"/>
      <c r="C161" s="76"/>
      <c r="D161" s="110"/>
      <c r="E161" s="111"/>
      <c r="F161" s="111"/>
      <c r="G161" s="112"/>
      <c r="H161" s="108" t="s">
        <v>49</v>
      </c>
      <c r="I161" s="76" t="s">
        <v>50</v>
      </c>
      <c r="J161" s="104" t="s">
        <v>54</v>
      </c>
      <c r="K161" s="105"/>
      <c r="L161" s="76" t="s">
        <v>51</v>
      </c>
      <c r="M161" s="76" t="s">
        <v>52</v>
      </c>
      <c r="N161" s="76">
        <v>1</v>
      </c>
      <c r="O161" s="116">
        <f t="shared" si="7"/>
        <v>436000</v>
      </c>
    </row>
    <row r="162" spans="1:15" ht="15.75" thickBot="1" x14ac:dyDescent="0.3">
      <c r="A162" s="118" t="s">
        <v>218</v>
      </c>
      <c r="B162" s="76"/>
      <c r="C162" s="76"/>
      <c r="D162" s="53"/>
      <c r="E162" s="54"/>
      <c r="F162" s="54"/>
      <c r="G162" s="55"/>
      <c r="H162" s="109" t="s">
        <v>54</v>
      </c>
      <c r="I162" s="105"/>
      <c r="J162" s="76" t="s">
        <v>51</v>
      </c>
      <c r="K162" s="76" t="s">
        <v>50</v>
      </c>
      <c r="L162" s="104" t="s">
        <v>54</v>
      </c>
      <c r="M162" s="105"/>
      <c r="N162" s="126">
        <v>2</v>
      </c>
      <c r="O162" s="126">
        <f t="shared" si="7"/>
        <v>440000</v>
      </c>
    </row>
    <row r="163" spans="1:15" x14ac:dyDescent="0.25">
      <c r="A163" s="76" t="s">
        <v>219</v>
      </c>
      <c r="B163" s="76"/>
      <c r="C163" s="76"/>
      <c r="D163" s="50"/>
      <c r="E163" s="51"/>
      <c r="F163" s="51"/>
      <c r="G163" s="52"/>
      <c r="H163" s="108" t="s">
        <v>49</v>
      </c>
      <c r="I163" s="76" t="s">
        <v>50</v>
      </c>
      <c r="J163" s="104" t="s">
        <v>54</v>
      </c>
      <c r="K163" s="105"/>
      <c r="L163" s="76" t="s">
        <v>51</v>
      </c>
      <c r="M163" s="76" t="s">
        <v>52</v>
      </c>
      <c r="N163" s="76">
        <v>1</v>
      </c>
      <c r="O163" s="116">
        <f t="shared" si="7"/>
        <v>442000</v>
      </c>
    </row>
    <row r="164" spans="1:15" x14ac:dyDescent="0.25">
      <c r="A164" s="76" t="s">
        <v>220</v>
      </c>
      <c r="B164" s="76"/>
      <c r="C164" s="76"/>
      <c r="D164" s="110"/>
      <c r="E164" s="111"/>
      <c r="F164" s="111"/>
      <c r="G164" s="112"/>
      <c r="H164" s="109" t="s">
        <v>54</v>
      </c>
      <c r="I164" s="105"/>
      <c r="J164" s="76" t="s">
        <v>51</v>
      </c>
      <c r="K164" s="76" t="s">
        <v>50</v>
      </c>
      <c r="L164" s="104" t="s">
        <v>54</v>
      </c>
      <c r="M164" s="105"/>
      <c r="N164" s="116">
        <v>2</v>
      </c>
      <c r="O164" s="116">
        <f t="shared" si="7"/>
        <v>446000</v>
      </c>
    </row>
    <row r="165" spans="1:15" x14ac:dyDescent="0.25">
      <c r="A165" s="76" t="s">
        <v>221</v>
      </c>
      <c r="B165" s="76"/>
      <c r="C165" s="76"/>
      <c r="D165" s="110"/>
      <c r="E165" s="111"/>
      <c r="F165" s="111"/>
      <c r="G165" s="112"/>
      <c r="H165" s="108" t="s">
        <v>49</v>
      </c>
      <c r="I165" s="76" t="s">
        <v>50</v>
      </c>
      <c r="J165" s="104" t="s">
        <v>54</v>
      </c>
      <c r="K165" s="105"/>
      <c r="L165" s="76" t="s">
        <v>51</v>
      </c>
      <c r="M165" s="76" t="s">
        <v>52</v>
      </c>
      <c r="N165" s="76">
        <v>1</v>
      </c>
      <c r="O165" s="116">
        <f t="shared" si="7"/>
        <v>448000</v>
      </c>
    </row>
    <row r="166" spans="1:15" x14ac:dyDescent="0.25">
      <c r="A166" s="76" t="s">
        <v>222</v>
      </c>
      <c r="B166" s="76"/>
      <c r="C166" s="76"/>
      <c r="D166" s="110"/>
      <c r="E166" s="111"/>
      <c r="F166" s="111"/>
      <c r="G166" s="112"/>
      <c r="H166" s="109" t="s">
        <v>54</v>
      </c>
      <c r="I166" s="105"/>
      <c r="J166" s="76" t="s">
        <v>51</v>
      </c>
      <c r="K166" s="76" t="s">
        <v>50</v>
      </c>
      <c r="L166" s="104" t="s">
        <v>54</v>
      </c>
      <c r="M166" s="105"/>
      <c r="N166" s="76">
        <v>2</v>
      </c>
      <c r="O166" s="116">
        <f t="shared" si="7"/>
        <v>452000</v>
      </c>
    </row>
    <row r="167" spans="1:15" x14ac:dyDescent="0.25">
      <c r="A167" s="76" t="s">
        <v>223</v>
      </c>
      <c r="B167" s="76"/>
      <c r="C167" s="76"/>
      <c r="D167" s="110"/>
      <c r="E167" s="111"/>
      <c r="F167" s="111"/>
      <c r="G167" s="112"/>
      <c r="H167" s="108" t="s">
        <v>49</v>
      </c>
      <c r="I167" s="76" t="s">
        <v>50</v>
      </c>
      <c r="J167" s="104" t="s">
        <v>54</v>
      </c>
      <c r="K167" s="105"/>
      <c r="L167" s="76" t="s">
        <v>51</v>
      </c>
      <c r="M167" s="76" t="s">
        <v>52</v>
      </c>
      <c r="N167" s="76">
        <v>1</v>
      </c>
      <c r="O167" s="116">
        <f t="shared" si="7"/>
        <v>454000</v>
      </c>
    </row>
    <row r="168" spans="1:15" x14ac:dyDescent="0.25">
      <c r="A168" s="76" t="s">
        <v>224</v>
      </c>
      <c r="B168" s="76"/>
      <c r="C168" s="76"/>
      <c r="D168" s="110"/>
      <c r="E168" s="111"/>
      <c r="F168" s="111"/>
      <c r="G168" s="112"/>
      <c r="H168" s="109" t="s">
        <v>54</v>
      </c>
      <c r="I168" s="105"/>
      <c r="J168" s="76" t="s">
        <v>51</v>
      </c>
      <c r="K168" s="76" t="s">
        <v>50</v>
      </c>
      <c r="L168" s="104" t="s">
        <v>54</v>
      </c>
      <c r="M168" s="105"/>
      <c r="N168" s="76">
        <v>2</v>
      </c>
      <c r="O168" s="116">
        <f t="shared" si="7"/>
        <v>458000</v>
      </c>
    </row>
    <row r="169" spans="1:15" x14ac:dyDescent="0.25">
      <c r="A169" s="76" t="s">
        <v>225</v>
      </c>
      <c r="B169" s="76"/>
      <c r="C169" s="76"/>
      <c r="D169" s="110"/>
      <c r="E169" s="111"/>
      <c r="F169" s="111"/>
      <c r="G169" s="112"/>
      <c r="H169" s="108" t="s">
        <v>49</v>
      </c>
      <c r="I169" s="76" t="s">
        <v>50</v>
      </c>
      <c r="J169" s="104" t="s">
        <v>54</v>
      </c>
      <c r="K169" s="105"/>
      <c r="L169" s="76" t="s">
        <v>51</v>
      </c>
      <c r="M169" s="76" t="s">
        <v>52</v>
      </c>
      <c r="N169" s="76">
        <v>1</v>
      </c>
      <c r="O169" s="116">
        <f t="shared" si="7"/>
        <v>460000</v>
      </c>
    </row>
    <row r="170" spans="1:15" x14ac:dyDescent="0.25">
      <c r="A170" s="76" t="s">
        <v>226</v>
      </c>
      <c r="B170" s="76"/>
      <c r="C170" s="76"/>
      <c r="D170" s="110"/>
      <c r="E170" s="111"/>
      <c r="F170" s="111"/>
      <c r="G170" s="112"/>
      <c r="H170" s="109" t="s">
        <v>54</v>
      </c>
      <c r="I170" s="105"/>
      <c r="J170" s="76" t="s">
        <v>51</v>
      </c>
      <c r="K170" s="76" t="s">
        <v>50</v>
      </c>
      <c r="L170" s="104" t="s">
        <v>54</v>
      </c>
      <c r="M170" s="105"/>
      <c r="N170" s="116">
        <v>2</v>
      </c>
      <c r="O170" s="116">
        <f t="shared" si="7"/>
        <v>464000</v>
      </c>
    </row>
    <row r="171" spans="1:15" x14ac:dyDescent="0.25">
      <c r="A171" s="76" t="s">
        <v>227</v>
      </c>
      <c r="B171" s="76"/>
      <c r="C171" s="76"/>
      <c r="D171" s="110"/>
      <c r="E171" s="111"/>
      <c r="F171" s="111"/>
      <c r="G171" s="112"/>
      <c r="H171" s="108" t="s">
        <v>49</v>
      </c>
      <c r="I171" s="76" t="s">
        <v>50</v>
      </c>
      <c r="J171" s="104" t="s">
        <v>54</v>
      </c>
      <c r="K171" s="105"/>
      <c r="L171" s="76" t="s">
        <v>51</v>
      </c>
      <c r="M171" s="76" t="s">
        <v>52</v>
      </c>
      <c r="N171" s="76">
        <v>1</v>
      </c>
      <c r="O171" s="116">
        <f t="shared" si="7"/>
        <v>466000</v>
      </c>
    </row>
    <row r="172" spans="1:15" x14ac:dyDescent="0.25">
      <c r="A172" s="76" t="s">
        <v>228</v>
      </c>
      <c r="B172" s="76"/>
      <c r="C172" s="76"/>
      <c r="D172" s="110"/>
      <c r="E172" s="111"/>
      <c r="F172" s="111"/>
      <c r="G172" s="112"/>
      <c r="H172" s="109" t="s">
        <v>54</v>
      </c>
      <c r="I172" s="105"/>
      <c r="J172" s="76" t="s">
        <v>51</v>
      </c>
      <c r="K172" s="76" t="s">
        <v>50</v>
      </c>
      <c r="L172" s="104" t="s">
        <v>54</v>
      </c>
      <c r="M172" s="105"/>
      <c r="N172" s="116">
        <v>2</v>
      </c>
      <c r="O172" s="116">
        <f t="shared" si="7"/>
        <v>470000</v>
      </c>
    </row>
    <row r="173" spans="1:15" x14ac:dyDescent="0.25">
      <c r="A173" s="76" t="s">
        <v>229</v>
      </c>
      <c r="B173" s="76"/>
      <c r="C173" s="76"/>
      <c r="D173" s="110"/>
      <c r="E173" s="111"/>
      <c r="F173" s="111"/>
      <c r="G173" s="112"/>
      <c r="H173" s="108" t="s">
        <v>49</v>
      </c>
      <c r="I173" s="76" t="s">
        <v>50</v>
      </c>
      <c r="J173" s="104" t="s">
        <v>54</v>
      </c>
      <c r="K173" s="105"/>
      <c r="L173" s="76" t="s">
        <v>51</v>
      </c>
      <c r="M173" s="76" t="s">
        <v>52</v>
      </c>
      <c r="N173" s="76">
        <v>1</v>
      </c>
      <c r="O173" s="116">
        <f t="shared" si="7"/>
        <v>472000</v>
      </c>
    </row>
    <row r="174" spans="1:15" x14ac:dyDescent="0.25">
      <c r="A174" s="76" t="s">
        <v>230</v>
      </c>
      <c r="B174" s="76"/>
      <c r="C174" s="76"/>
      <c r="D174" s="110"/>
      <c r="E174" s="111"/>
      <c r="F174" s="111"/>
      <c r="G174" s="112"/>
      <c r="H174" s="109" t="s">
        <v>54</v>
      </c>
      <c r="I174" s="105"/>
      <c r="J174" s="76" t="s">
        <v>51</v>
      </c>
      <c r="K174" s="76" t="s">
        <v>50</v>
      </c>
      <c r="L174" s="104" t="s">
        <v>54</v>
      </c>
      <c r="M174" s="105"/>
      <c r="N174" s="116">
        <v>2</v>
      </c>
      <c r="O174" s="116">
        <f t="shared" si="7"/>
        <v>476000</v>
      </c>
    </row>
    <row r="175" spans="1:15" x14ac:dyDescent="0.25">
      <c r="A175" s="76" t="s">
        <v>231</v>
      </c>
      <c r="B175" s="76"/>
      <c r="C175" s="76"/>
      <c r="D175" s="110"/>
      <c r="E175" s="111"/>
      <c r="F175" s="111"/>
      <c r="G175" s="112"/>
      <c r="H175" s="108" t="s">
        <v>49</v>
      </c>
      <c r="I175" s="76" t="s">
        <v>50</v>
      </c>
      <c r="J175" s="104" t="s">
        <v>54</v>
      </c>
      <c r="K175" s="105"/>
      <c r="L175" s="76" t="s">
        <v>51</v>
      </c>
      <c r="M175" s="76" t="s">
        <v>52</v>
      </c>
      <c r="N175" s="76">
        <v>1</v>
      </c>
      <c r="O175" s="116">
        <f t="shared" si="7"/>
        <v>478000</v>
      </c>
    </row>
    <row r="176" spans="1:15" x14ac:dyDescent="0.25">
      <c r="A176" s="76" t="s">
        <v>232</v>
      </c>
      <c r="B176" s="76"/>
      <c r="C176" s="76"/>
      <c r="D176" s="110"/>
      <c r="E176" s="111"/>
      <c r="F176" s="111"/>
      <c r="G176" s="112"/>
      <c r="H176" s="109" t="s">
        <v>54</v>
      </c>
      <c r="I176" s="105"/>
      <c r="J176" s="76" t="s">
        <v>51</v>
      </c>
      <c r="K176" s="76" t="s">
        <v>50</v>
      </c>
      <c r="L176" s="104" t="s">
        <v>54</v>
      </c>
      <c r="M176" s="105"/>
      <c r="N176" s="116">
        <v>2</v>
      </c>
      <c r="O176" s="116">
        <f t="shared" si="7"/>
        <v>482000</v>
      </c>
    </row>
    <row r="177" spans="1:15" x14ac:dyDescent="0.25">
      <c r="A177" s="76" t="s">
        <v>233</v>
      </c>
      <c r="B177" s="76"/>
      <c r="C177" s="76"/>
      <c r="D177" s="110"/>
      <c r="E177" s="111"/>
      <c r="F177" s="111"/>
      <c r="G177" s="112"/>
      <c r="H177" s="108" t="s">
        <v>49</v>
      </c>
      <c r="I177" s="76" t="s">
        <v>50</v>
      </c>
      <c r="J177" s="104" t="s">
        <v>54</v>
      </c>
      <c r="K177" s="105"/>
      <c r="L177" s="76" t="s">
        <v>51</v>
      </c>
      <c r="M177" s="76" t="s">
        <v>52</v>
      </c>
      <c r="N177" s="76">
        <v>1</v>
      </c>
      <c r="O177" s="116">
        <f t="shared" si="7"/>
        <v>484000</v>
      </c>
    </row>
    <row r="178" spans="1:15" x14ac:dyDescent="0.25">
      <c r="A178" s="76" t="s">
        <v>234</v>
      </c>
      <c r="B178" s="76"/>
      <c r="C178" s="76"/>
      <c r="D178" s="110"/>
      <c r="E178" s="111"/>
      <c r="F178" s="111"/>
      <c r="G178" s="112"/>
      <c r="H178" s="109" t="s">
        <v>54</v>
      </c>
      <c r="I178" s="105"/>
      <c r="J178" s="76" t="s">
        <v>51</v>
      </c>
      <c r="K178" s="76" t="s">
        <v>50</v>
      </c>
      <c r="L178" s="104" t="s">
        <v>54</v>
      </c>
      <c r="M178" s="105"/>
      <c r="N178" s="76">
        <v>2</v>
      </c>
      <c r="O178" s="116">
        <f t="shared" si="7"/>
        <v>488000</v>
      </c>
    </row>
    <row r="179" spans="1:15" x14ac:dyDescent="0.25">
      <c r="A179" s="76" t="s">
        <v>235</v>
      </c>
      <c r="B179" s="76"/>
      <c r="C179" s="76"/>
      <c r="D179" s="110"/>
      <c r="E179" s="111"/>
      <c r="F179" s="111"/>
      <c r="G179" s="112"/>
      <c r="H179" s="108" t="s">
        <v>49</v>
      </c>
      <c r="I179" s="76" t="s">
        <v>50</v>
      </c>
      <c r="J179" s="104" t="s">
        <v>54</v>
      </c>
      <c r="K179" s="105"/>
      <c r="L179" s="76" t="s">
        <v>51</v>
      </c>
      <c r="M179" s="76" t="s">
        <v>52</v>
      </c>
      <c r="N179" s="76">
        <v>1</v>
      </c>
      <c r="O179" s="116">
        <f t="shared" si="7"/>
        <v>490000</v>
      </c>
    </row>
    <row r="180" spans="1:15" x14ac:dyDescent="0.25">
      <c r="A180" s="76" t="s">
        <v>236</v>
      </c>
      <c r="B180" s="76"/>
      <c r="C180" s="76"/>
      <c r="D180" s="110"/>
      <c r="E180" s="111"/>
      <c r="F180" s="111"/>
      <c r="G180" s="112"/>
      <c r="H180" s="109" t="s">
        <v>54</v>
      </c>
      <c r="I180" s="105"/>
      <c r="J180" s="76" t="s">
        <v>51</v>
      </c>
      <c r="K180" s="76" t="s">
        <v>50</v>
      </c>
      <c r="L180" s="104" t="s">
        <v>54</v>
      </c>
      <c r="M180" s="105"/>
      <c r="N180" s="76">
        <v>2</v>
      </c>
      <c r="O180" s="116">
        <f t="shared" si="7"/>
        <v>494000</v>
      </c>
    </row>
    <row r="181" spans="1:15" x14ac:dyDescent="0.25">
      <c r="A181" s="76" t="s">
        <v>237</v>
      </c>
      <c r="B181" s="76"/>
      <c r="C181" s="76"/>
      <c r="D181" s="110"/>
      <c r="E181" s="111"/>
      <c r="F181" s="111"/>
      <c r="G181" s="112"/>
      <c r="H181" s="108" t="s">
        <v>49</v>
      </c>
      <c r="I181" s="76" t="s">
        <v>50</v>
      </c>
      <c r="J181" s="104" t="s">
        <v>54</v>
      </c>
      <c r="K181" s="105"/>
      <c r="L181" s="76" t="s">
        <v>51</v>
      </c>
      <c r="M181" s="76" t="s">
        <v>52</v>
      </c>
      <c r="N181" s="76">
        <v>1</v>
      </c>
      <c r="O181" s="116">
        <f t="shared" si="7"/>
        <v>496000</v>
      </c>
    </row>
    <row r="182" spans="1:15" x14ac:dyDescent="0.25">
      <c r="A182" s="76" t="s">
        <v>238</v>
      </c>
      <c r="B182" s="76"/>
      <c r="C182" s="76"/>
      <c r="D182" s="110"/>
      <c r="E182" s="111"/>
      <c r="F182" s="111"/>
      <c r="G182" s="112"/>
      <c r="H182" s="109" t="s">
        <v>54</v>
      </c>
      <c r="I182" s="105"/>
      <c r="J182" s="76" t="s">
        <v>51</v>
      </c>
      <c r="K182" s="76" t="s">
        <v>50</v>
      </c>
      <c r="L182" s="104" t="s">
        <v>54</v>
      </c>
      <c r="M182" s="105"/>
      <c r="N182" s="116">
        <v>2</v>
      </c>
      <c r="O182" s="116">
        <f t="shared" si="7"/>
        <v>500000</v>
      </c>
    </row>
    <row r="183" spans="1:15" x14ac:dyDescent="0.25">
      <c r="A183" s="76" t="s">
        <v>239</v>
      </c>
      <c r="B183" s="76"/>
      <c r="C183" s="76"/>
      <c r="D183" s="110"/>
      <c r="E183" s="111"/>
      <c r="F183" s="111"/>
      <c r="G183" s="112"/>
      <c r="H183" s="108" t="s">
        <v>49</v>
      </c>
      <c r="I183" s="76" t="s">
        <v>50</v>
      </c>
      <c r="J183" s="104" t="s">
        <v>54</v>
      </c>
      <c r="K183" s="105"/>
      <c r="L183" s="76" t="s">
        <v>51</v>
      </c>
      <c r="M183" s="76" t="s">
        <v>52</v>
      </c>
      <c r="N183" s="76">
        <v>1</v>
      </c>
      <c r="O183" s="116">
        <f t="shared" si="7"/>
        <v>502000</v>
      </c>
    </row>
    <row r="184" spans="1:15" x14ac:dyDescent="0.25">
      <c r="A184" s="76" t="s">
        <v>240</v>
      </c>
      <c r="B184" s="76"/>
      <c r="C184" s="76"/>
      <c r="D184" s="110"/>
      <c r="E184" s="111"/>
      <c r="F184" s="111"/>
      <c r="G184" s="112"/>
      <c r="H184" s="109" t="s">
        <v>54</v>
      </c>
      <c r="I184" s="105"/>
      <c r="J184" s="76" t="s">
        <v>51</v>
      </c>
      <c r="K184" s="76" t="s">
        <v>50</v>
      </c>
      <c r="L184" s="104" t="s">
        <v>54</v>
      </c>
      <c r="M184" s="105"/>
      <c r="N184" s="116">
        <v>2</v>
      </c>
      <c r="O184" s="116">
        <f t="shared" si="7"/>
        <v>506000</v>
      </c>
    </row>
    <row r="185" spans="1:15" x14ac:dyDescent="0.25">
      <c r="A185" s="76" t="s">
        <v>241</v>
      </c>
      <c r="B185" s="76"/>
      <c r="C185" s="76"/>
      <c r="D185" s="110"/>
      <c r="E185" s="111"/>
      <c r="F185" s="111"/>
      <c r="G185" s="112"/>
      <c r="H185" s="108" t="s">
        <v>49</v>
      </c>
      <c r="I185" s="76" t="s">
        <v>50</v>
      </c>
      <c r="J185" s="104" t="s">
        <v>54</v>
      </c>
      <c r="K185" s="105"/>
      <c r="L185" s="76" t="s">
        <v>51</v>
      </c>
      <c r="M185" s="76" t="s">
        <v>52</v>
      </c>
      <c r="N185" s="76">
        <v>1</v>
      </c>
      <c r="O185" s="116">
        <f t="shared" si="7"/>
        <v>508000</v>
      </c>
    </row>
    <row r="186" spans="1:15" x14ac:dyDescent="0.25">
      <c r="A186" s="76" t="s">
        <v>242</v>
      </c>
      <c r="B186" s="76"/>
      <c r="C186" s="76"/>
      <c r="D186" s="110"/>
      <c r="E186" s="111"/>
      <c r="F186" s="111"/>
      <c r="G186" s="112"/>
      <c r="H186" s="109" t="s">
        <v>54</v>
      </c>
      <c r="I186" s="105"/>
      <c r="J186" s="76" t="s">
        <v>51</v>
      </c>
      <c r="K186" s="76" t="s">
        <v>50</v>
      </c>
      <c r="L186" s="104" t="s">
        <v>54</v>
      </c>
      <c r="M186" s="105"/>
      <c r="N186" s="116">
        <v>2</v>
      </c>
      <c r="O186" s="116">
        <f t="shared" si="7"/>
        <v>512000</v>
      </c>
    </row>
    <row r="187" spans="1:15" x14ac:dyDescent="0.25">
      <c r="A187" s="76" t="s">
        <v>243</v>
      </c>
      <c r="B187" s="76"/>
      <c r="C187" s="76"/>
      <c r="D187" s="110"/>
      <c r="E187" s="111"/>
      <c r="F187" s="111"/>
      <c r="G187" s="112"/>
      <c r="H187" s="108" t="s">
        <v>49</v>
      </c>
      <c r="I187" s="76" t="s">
        <v>50</v>
      </c>
      <c r="J187" s="104" t="s">
        <v>54</v>
      </c>
      <c r="K187" s="105"/>
      <c r="L187" s="76" t="s">
        <v>51</v>
      </c>
      <c r="M187" s="76" t="s">
        <v>52</v>
      </c>
      <c r="N187" s="76">
        <v>1</v>
      </c>
      <c r="O187" s="116">
        <f t="shared" si="7"/>
        <v>514000</v>
      </c>
    </row>
    <row r="188" spans="1:15" x14ac:dyDescent="0.25">
      <c r="A188" s="76" t="s">
        <v>244</v>
      </c>
      <c r="B188" s="76"/>
      <c r="C188" s="76"/>
      <c r="D188" s="110"/>
      <c r="E188" s="111"/>
      <c r="F188" s="111"/>
      <c r="G188" s="112"/>
      <c r="H188" s="109" t="s">
        <v>54</v>
      </c>
      <c r="I188" s="105"/>
      <c r="J188" s="76" t="s">
        <v>51</v>
      </c>
      <c r="K188" s="76" t="s">
        <v>50</v>
      </c>
      <c r="L188" s="104" t="s">
        <v>54</v>
      </c>
      <c r="M188" s="105"/>
      <c r="N188" s="116">
        <v>2</v>
      </c>
      <c r="O188" s="116">
        <f t="shared" si="7"/>
        <v>518000</v>
      </c>
    </row>
    <row r="189" spans="1:15" x14ac:dyDescent="0.25">
      <c r="A189" s="76" t="s">
        <v>245</v>
      </c>
      <c r="B189" s="76"/>
      <c r="C189" s="76"/>
      <c r="D189" s="110"/>
      <c r="E189" s="111"/>
      <c r="F189" s="111"/>
      <c r="G189" s="112"/>
      <c r="H189" s="108" t="s">
        <v>49</v>
      </c>
      <c r="I189" s="76" t="s">
        <v>50</v>
      </c>
      <c r="J189" s="104" t="s">
        <v>54</v>
      </c>
      <c r="K189" s="105"/>
      <c r="L189" s="76" t="s">
        <v>51</v>
      </c>
      <c r="M189" s="76" t="s">
        <v>52</v>
      </c>
      <c r="N189" s="76">
        <v>1</v>
      </c>
      <c r="O189" s="116">
        <f t="shared" si="7"/>
        <v>520000</v>
      </c>
    </row>
    <row r="190" spans="1:15" x14ac:dyDescent="0.25">
      <c r="A190" s="76" t="s">
        <v>246</v>
      </c>
      <c r="B190" s="76"/>
      <c r="C190" s="76"/>
      <c r="D190" s="110"/>
      <c r="E190" s="111"/>
      <c r="F190" s="111"/>
      <c r="G190" s="112"/>
      <c r="H190" s="109" t="s">
        <v>54</v>
      </c>
      <c r="I190" s="105"/>
      <c r="J190" s="76" t="s">
        <v>51</v>
      </c>
      <c r="K190" s="76" t="s">
        <v>50</v>
      </c>
      <c r="L190" s="104" t="s">
        <v>54</v>
      </c>
      <c r="M190" s="105"/>
      <c r="N190" s="76">
        <v>2</v>
      </c>
      <c r="O190" s="116">
        <f t="shared" si="7"/>
        <v>524000</v>
      </c>
    </row>
    <row r="191" spans="1:15" x14ac:dyDescent="0.25">
      <c r="A191" s="76" t="s">
        <v>247</v>
      </c>
      <c r="B191" s="76"/>
      <c r="C191" s="76"/>
      <c r="D191" s="110"/>
      <c r="E191" s="111"/>
      <c r="F191" s="111"/>
      <c r="G191" s="112"/>
      <c r="H191" s="108" t="s">
        <v>49</v>
      </c>
      <c r="I191" s="76" t="s">
        <v>50</v>
      </c>
      <c r="J191" s="104" t="s">
        <v>54</v>
      </c>
      <c r="K191" s="105"/>
      <c r="L191" s="76" t="s">
        <v>51</v>
      </c>
      <c r="M191" s="76" t="s">
        <v>52</v>
      </c>
      <c r="N191" s="76">
        <v>1</v>
      </c>
      <c r="O191" s="116">
        <f t="shared" si="7"/>
        <v>526000</v>
      </c>
    </row>
    <row r="192" spans="1:15" ht="15.75" thickBot="1" x14ac:dyDescent="0.3">
      <c r="A192" s="118" t="s">
        <v>248</v>
      </c>
      <c r="B192" s="76"/>
      <c r="C192" s="76"/>
      <c r="D192" s="53"/>
      <c r="E192" s="54"/>
      <c r="F192" s="54"/>
      <c r="G192" s="55"/>
      <c r="H192" s="109" t="s">
        <v>54</v>
      </c>
      <c r="I192" s="105"/>
      <c r="J192" s="76" t="s">
        <v>51</v>
      </c>
      <c r="K192" s="76" t="s">
        <v>50</v>
      </c>
      <c r="L192" s="104" t="s">
        <v>54</v>
      </c>
      <c r="M192" s="105"/>
      <c r="N192" s="118">
        <v>2</v>
      </c>
      <c r="O192" s="126">
        <f t="shared" si="7"/>
        <v>530000</v>
      </c>
    </row>
    <row r="193" spans="1:15" x14ac:dyDescent="0.25">
      <c r="A193" s="76" t="s">
        <v>249</v>
      </c>
      <c r="B193" s="76"/>
      <c r="C193" s="76"/>
      <c r="D193" s="50"/>
      <c r="E193" s="51"/>
      <c r="F193" s="51"/>
      <c r="G193" s="52"/>
      <c r="H193" s="108" t="s">
        <v>49</v>
      </c>
      <c r="I193" s="76" t="s">
        <v>50</v>
      </c>
      <c r="J193" s="104" t="s">
        <v>54</v>
      </c>
      <c r="K193" s="105"/>
      <c r="L193" s="76" t="s">
        <v>51</v>
      </c>
      <c r="M193" s="76" t="s">
        <v>52</v>
      </c>
      <c r="N193" s="76">
        <v>1</v>
      </c>
      <c r="O193" s="116">
        <f t="shared" si="7"/>
        <v>532000</v>
      </c>
    </row>
    <row r="194" spans="1:15" x14ac:dyDescent="0.25">
      <c r="A194" s="76" t="s">
        <v>250</v>
      </c>
      <c r="B194" s="76"/>
      <c r="C194" s="76"/>
      <c r="D194" s="110"/>
      <c r="E194" s="111"/>
      <c r="F194" s="111"/>
      <c r="G194" s="112"/>
      <c r="H194" s="109" t="s">
        <v>54</v>
      </c>
      <c r="I194" s="105"/>
      <c r="J194" s="76" t="s">
        <v>51</v>
      </c>
      <c r="K194" s="76" t="s">
        <v>50</v>
      </c>
      <c r="L194" s="104" t="s">
        <v>54</v>
      </c>
      <c r="M194" s="105"/>
      <c r="N194" s="116">
        <v>2</v>
      </c>
      <c r="O194" s="116">
        <f t="shared" si="7"/>
        <v>536000</v>
      </c>
    </row>
    <row r="195" spans="1:15" x14ac:dyDescent="0.25">
      <c r="A195" s="76" t="s">
        <v>251</v>
      </c>
      <c r="B195" s="76"/>
      <c r="C195" s="76"/>
      <c r="D195" s="110"/>
      <c r="E195" s="111"/>
      <c r="F195" s="111"/>
      <c r="G195" s="112"/>
      <c r="H195" s="108" t="s">
        <v>49</v>
      </c>
      <c r="I195" s="76" t="s">
        <v>50</v>
      </c>
      <c r="J195" s="104" t="s">
        <v>54</v>
      </c>
      <c r="K195" s="105"/>
      <c r="L195" s="76" t="s">
        <v>51</v>
      </c>
      <c r="M195" s="76" t="s">
        <v>52</v>
      </c>
      <c r="N195" s="76">
        <v>1</v>
      </c>
      <c r="O195" s="116">
        <f t="shared" si="7"/>
        <v>538000</v>
      </c>
    </row>
    <row r="196" spans="1:15" x14ac:dyDescent="0.25">
      <c r="A196" s="76" t="s">
        <v>252</v>
      </c>
      <c r="B196" s="76"/>
      <c r="C196" s="76"/>
      <c r="D196" s="110"/>
      <c r="E196" s="111"/>
      <c r="F196" s="111"/>
      <c r="G196" s="112"/>
      <c r="H196" s="109" t="s">
        <v>54</v>
      </c>
      <c r="I196" s="105"/>
      <c r="J196" s="76" t="s">
        <v>51</v>
      </c>
      <c r="K196" s="76" t="s">
        <v>50</v>
      </c>
      <c r="L196" s="104" t="s">
        <v>54</v>
      </c>
      <c r="M196" s="105"/>
      <c r="N196" s="116">
        <v>2</v>
      </c>
      <c r="O196" s="116">
        <f t="shared" si="7"/>
        <v>542000</v>
      </c>
    </row>
    <row r="197" spans="1:15" x14ac:dyDescent="0.25">
      <c r="A197" s="76" t="s">
        <v>253</v>
      </c>
      <c r="B197" s="76"/>
      <c r="C197" s="76"/>
      <c r="D197" s="110"/>
      <c r="E197" s="111"/>
      <c r="F197" s="111"/>
      <c r="G197" s="112"/>
      <c r="H197" s="108" t="s">
        <v>49</v>
      </c>
      <c r="I197" s="76" t="s">
        <v>50</v>
      </c>
      <c r="J197" s="104" t="s">
        <v>54</v>
      </c>
      <c r="K197" s="105"/>
      <c r="L197" s="76" t="s">
        <v>51</v>
      </c>
      <c r="M197" s="76" t="s">
        <v>52</v>
      </c>
      <c r="N197" s="76">
        <v>1</v>
      </c>
      <c r="O197" s="116">
        <f t="shared" si="7"/>
        <v>544000</v>
      </c>
    </row>
    <row r="198" spans="1:15" x14ac:dyDescent="0.25">
      <c r="A198" s="76" t="s">
        <v>254</v>
      </c>
      <c r="B198" s="76"/>
      <c r="C198" s="76"/>
      <c r="D198" s="110"/>
      <c r="E198" s="111"/>
      <c r="F198" s="111"/>
      <c r="G198" s="112"/>
      <c r="H198" s="109" t="s">
        <v>54</v>
      </c>
      <c r="I198" s="105"/>
      <c r="J198" s="76" t="s">
        <v>51</v>
      </c>
      <c r="K198" s="76" t="s">
        <v>50</v>
      </c>
      <c r="L198" s="104" t="s">
        <v>54</v>
      </c>
      <c r="M198" s="105"/>
      <c r="N198" s="116">
        <v>2</v>
      </c>
      <c r="O198" s="116">
        <f t="shared" si="7"/>
        <v>548000</v>
      </c>
    </row>
    <row r="199" spans="1:15" x14ac:dyDescent="0.25">
      <c r="A199" s="76" t="s">
        <v>255</v>
      </c>
      <c r="B199" s="76"/>
      <c r="C199" s="76"/>
      <c r="D199" s="110"/>
      <c r="E199" s="111"/>
      <c r="F199" s="111"/>
      <c r="G199" s="112"/>
      <c r="H199" s="108" t="s">
        <v>49</v>
      </c>
      <c r="I199" s="76" t="s">
        <v>50</v>
      </c>
      <c r="J199" s="104" t="s">
        <v>54</v>
      </c>
      <c r="K199" s="105"/>
      <c r="L199" s="76" t="s">
        <v>51</v>
      </c>
      <c r="M199" s="76" t="s">
        <v>52</v>
      </c>
      <c r="N199" s="76">
        <v>1</v>
      </c>
      <c r="O199" s="116">
        <f t="shared" si="7"/>
        <v>550000</v>
      </c>
    </row>
    <row r="200" spans="1:15" x14ac:dyDescent="0.25">
      <c r="A200" s="76" t="s">
        <v>256</v>
      </c>
      <c r="B200" s="76"/>
      <c r="C200" s="76"/>
      <c r="D200" s="110"/>
      <c r="E200" s="111"/>
      <c r="F200" s="111"/>
      <c r="G200" s="112"/>
      <c r="H200" s="109" t="s">
        <v>54</v>
      </c>
      <c r="I200" s="105"/>
      <c r="J200" s="76" t="s">
        <v>51</v>
      </c>
      <c r="K200" s="76" t="s">
        <v>50</v>
      </c>
      <c r="L200" s="104" t="s">
        <v>54</v>
      </c>
      <c r="M200" s="105"/>
      <c r="N200" s="116">
        <v>2</v>
      </c>
      <c r="O200" s="116">
        <f t="shared" si="7"/>
        <v>554000</v>
      </c>
    </row>
    <row r="201" spans="1:15" x14ac:dyDescent="0.25">
      <c r="A201" s="76" t="s">
        <v>257</v>
      </c>
      <c r="B201" s="76"/>
      <c r="C201" s="76"/>
      <c r="D201" s="110"/>
      <c r="E201" s="111"/>
      <c r="F201" s="111"/>
      <c r="G201" s="112"/>
      <c r="H201" s="108" t="s">
        <v>49</v>
      </c>
      <c r="I201" s="76" t="s">
        <v>50</v>
      </c>
      <c r="J201" s="104" t="s">
        <v>54</v>
      </c>
      <c r="K201" s="105"/>
      <c r="L201" s="76" t="s">
        <v>51</v>
      </c>
      <c r="M201" s="76" t="s">
        <v>52</v>
      </c>
      <c r="N201" s="76">
        <v>1</v>
      </c>
      <c r="O201" s="116">
        <f t="shared" si="7"/>
        <v>556000</v>
      </c>
    </row>
    <row r="202" spans="1:15" x14ac:dyDescent="0.25">
      <c r="A202" s="76" t="s">
        <v>258</v>
      </c>
      <c r="B202" s="76"/>
      <c r="C202" s="76"/>
      <c r="D202" s="110"/>
      <c r="E202" s="111"/>
      <c r="F202" s="111"/>
      <c r="G202" s="112"/>
      <c r="H202" s="109" t="s">
        <v>54</v>
      </c>
      <c r="I202" s="105"/>
      <c r="J202" s="76" t="s">
        <v>51</v>
      </c>
      <c r="K202" s="76" t="s">
        <v>50</v>
      </c>
      <c r="L202" s="104" t="s">
        <v>54</v>
      </c>
      <c r="M202" s="105"/>
      <c r="N202" s="76">
        <v>2</v>
      </c>
      <c r="O202" s="116">
        <f t="shared" si="7"/>
        <v>560000</v>
      </c>
    </row>
    <row r="203" spans="1:15" x14ac:dyDescent="0.25">
      <c r="A203" s="76" t="s">
        <v>259</v>
      </c>
      <c r="B203" s="76"/>
      <c r="C203" s="76"/>
      <c r="D203" s="110"/>
      <c r="E203" s="111"/>
      <c r="F203" s="111"/>
      <c r="G203" s="112"/>
      <c r="H203" s="108" t="s">
        <v>49</v>
      </c>
      <c r="I203" s="76" t="s">
        <v>50</v>
      </c>
      <c r="J203" s="104" t="s">
        <v>54</v>
      </c>
      <c r="K203" s="105"/>
      <c r="L203" s="76" t="s">
        <v>51</v>
      </c>
      <c r="M203" s="76" t="s">
        <v>52</v>
      </c>
      <c r="N203" s="76">
        <v>1</v>
      </c>
      <c r="O203" s="116">
        <f t="shared" si="7"/>
        <v>562000</v>
      </c>
    </row>
    <row r="204" spans="1:15" x14ac:dyDescent="0.25">
      <c r="A204" s="76" t="s">
        <v>260</v>
      </c>
      <c r="B204" s="76"/>
      <c r="C204" s="76"/>
      <c r="D204" s="110"/>
      <c r="E204" s="111"/>
      <c r="F204" s="111"/>
      <c r="G204" s="112"/>
      <c r="H204" s="109" t="s">
        <v>54</v>
      </c>
      <c r="I204" s="105"/>
      <c r="J204" s="76" t="s">
        <v>51</v>
      </c>
      <c r="K204" s="76" t="s">
        <v>50</v>
      </c>
      <c r="L204" s="104" t="s">
        <v>54</v>
      </c>
      <c r="M204" s="105"/>
      <c r="N204" s="76">
        <v>2</v>
      </c>
      <c r="O204" s="116">
        <f t="shared" si="7"/>
        <v>566000</v>
      </c>
    </row>
    <row r="205" spans="1:15" x14ac:dyDescent="0.25">
      <c r="A205" s="76" t="s">
        <v>261</v>
      </c>
      <c r="B205" s="76"/>
      <c r="C205" s="76"/>
      <c r="D205" s="110"/>
      <c r="E205" s="111"/>
      <c r="F205" s="111"/>
      <c r="G205" s="112"/>
      <c r="H205" s="108" t="s">
        <v>49</v>
      </c>
      <c r="I205" s="76" t="s">
        <v>50</v>
      </c>
      <c r="J205" s="104" t="s">
        <v>54</v>
      </c>
      <c r="K205" s="105"/>
      <c r="L205" s="76" t="s">
        <v>51</v>
      </c>
      <c r="M205" s="76" t="s">
        <v>52</v>
      </c>
      <c r="N205" s="76">
        <v>1</v>
      </c>
      <c r="O205" s="116">
        <f t="shared" si="7"/>
        <v>568000</v>
      </c>
    </row>
    <row r="206" spans="1:15" x14ac:dyDescent="0.25">
      <c r="A206" s="76" t="s">
        <v>262</v>
      </c>
      <c r="B206" s="76"/>
      <c r="C206" s="76"/>
      <c r="D206" s="110"/>
      <c r="E206" s="111"/>
      <c r="F206" s="111"/>
      <c r="G206" s="112"/>
      <c r="H206" s="109" t="s">
        <v>54</v>
      </c>
      <c r="I206" s="105"/>
      <c r="J206" s="76" t="s">
        <v>51</v>
      </c>
      <c r="K206" s="76" t="s">
        <v>50</v>
      </c>
      <c r="L206" s="104" t="s">
        <v>54</v>
      </c>
      <c r="M206" s="105"/>
      <c r="N206" s="116">
        <v>2</v>
      </c>
      <c r="O206" s="116">
        <f t="shared" si="7"/>
        <v>572000</v>
      </c>
    </row>
    <row r="207" spans="1:15" x14ac:dyDescent="0.25">
      <c r="A207" s="76" t="s">
        <v>263</v>
      </c>
      <c r="B207" s="76"/>
      <c r="C207" s="76"/>
      <c r="D207" s="110"/>
      <c r="E207" s="111"/>
      <c r="F207" s="111"/>
      <c r="G207" s="112"/>
      <c r="H207" s="108" t="s">
        <v>49</v>
      </c>
      <c r="I207" s="76" t="s">
        <v>50</v>
      </c>
      <c r="J207" s="104" t="s">
        <v>54</v>
      </c>
      <c r="K207" s="105"/>
      <c r="L207" s="76" t="s">
        <v>51</v>
      </c>
      <c r="M207" s="76" t="s">
        <v>52</v>
      </c>
      <c r="N207" s="76">
        <v>1</v>
      </c>
      <c r="O207" s="116">
        <f t="shared" si="7"/>
        <v>574000</v>
      </c>
    </row>
    <row r="208" spans="1:15" x14ac:dyDescent="0.25">
      <c r="A208" s="76" t="s">
        <v>264</v>
      </c>
      <c r="B208" s="76"/>
      <c r="C208" s="76"/>
      <c r="D208" s="110"/>
      <c r="E208" s="111"/>
      <c r="F208" s="111"/>
      <c r="G208" s="112"/>
      <c r="H208" s="109" t="s">
        <v>54</v>
      </c>
      <c r="I208" s="105"/>
      <c r="J208" s="76" t="s">
        <v>51</v>
      </c>
      <c r="K208" s="76" t="s">
        <v>50</v>
      </c>
      <c r="L208" s="104" t="s">
        <v>54</v>
      </c>
      <c r="M208" s="105"/>
      <c r="N208" s="116">
        <v>2</v>
      </c>
      <c r="O208" s="116">
        <f t="shared" si="7"/>
        <v>578000</v>
      </c>
    </row>
    <row r="209" spans="1:15" x14ac:dyDescent="0.25">
      <c r="A209" s="76" t="s">
        <v>265</v>
      </c>
      <c r="B209" s="76"/>
      <c r="C209" s="76"/>
      <c r="D209" s="110"/>
      <c r="E209" s="111"/>
      <c r="F209" s="111"/>
      <c r="G209" s="112"/>
      <c r="H209" s="108" t="s">
        <v>49</v>
      </c>
      <c r="I209" s="76" t="s">
        <v>50</v>
      </c>
      <c r="J209" s="104" t="s">
        <v>54</v>
      </c>
      <c r="K209" s="105"/>
      <c r="L209" s="76" t="s">
        <v>51</v>
      </c>
      <c r="M209" s="76" t="s">
        <v>52</v>
      </c>
      <c r="N209" s="76">
        <v>1</v>
      </c>
      <c r="O209" s="116">
        <f t="shared" si="7"/>
        <v>580000</v>
      </c>
    </row>
    <row r="210" spans="1:15" x14ac:dyDescent="0.25">
      <c r="A210" s="76" t="s">
        <v>266</v>
      </c>
      <c r="B210" s="76"/>
      <c r="C210" s="76"/>
      <c r="D210" s="110"/>
      <c r="E210" s="111"/>
      <c r="F210" s="111"/>
      <c r="G210" s="112"/>
      <c r="H210" s="109" t="s">
        <v>54</v>
      </c>
      <c r="I210" s="105"/>
      <c r="J210" s="76" t="s">
        <v>51</v>
      </c>
      <c r="K210" s="76" t="s">
        <v>50</v>
      </c>
      <c r="L210" s="104" t="s">
        <v>54</v>
      </c>
      <c r="M210" s="105"/>
      <c r="N210" s="116">
        <v>2</v>
      </c>
      <c r="O210" s="116">
        <f t="shared" ref="O210:O222" si="8">$O209+($N210*2000)</f>
        <v>584000</v>
      </c>
    </row>
    <row r="211" spans="1:15" x14ac:dyDescent="0.25">
      <c r="A211" s="76" t="s">
        <v>267</v>
      </c>
      <c r="B211" s="76"/>
      <c r="C211" s="76"/>
      <c r="D211" s="110"/>
      <c r="E211" s="111"/>
      <c r="F211" s="111"/>
      <c r="G211" s="112"/>
      <c r="H211" s="108" t="s">
        <v>49</v>
      </c>
      <c r="I211" s="76" t="s">
        <v>50</v>
      </c>
      <c r="J211" s="104" t="s">
        <v>54</v>
      </c>
      <c r="K211" s="105"/>
      <c r="L211" s="76" t="s">
        <v>51</v>
      </c>
      <c r="M211" s="76" t="s">
        <v>52</v>
      </c>
      <c r="N211" s="76">
        <v>1</v>
      </c>
      <c r="O211" s="116">
        <f t="shared" si="8"/>
        <v>586000</v>
      </c>
    </row>
    <row r="212" spans="1:15" x14ac:dyDescent="0.25">
      <c r="A212" s="76" t="s">
        <v>268</v>
      </c>
      <c r="B212" s="76"/>
      <c r="C212" s="76"/>
      <c r="D212" s="110"/>
      <c r="E212" s="111"/>
      <c r="F212" s="111"/>
      <c r="G212" s="112"/>
      <c r="H212" s="109" t="s">
        <v>54</v>
      </c>
      <c r="I212" s="105"/>
      <c r="J212" s="76" t="s">
        <v>51</v>
      </c>
      <c r="K212" s="76" t="s">
        <v>50</v>
      </c>
      <c r="L212" s="104" t="s">
        <v>54</v>
      </c>
      <c r="M212" s="105"/>
      <c r="N212" s="116">
        <v>2</v>
      </c>
      <c r="O212" s="116">
        <f t="shared" si="8"/>
        <v>590000</v>
      </c>
    </row>
    <row r="213" spans="1:15" x14ac:dyDescent="0.25">
      <c r="A213" s="76" t="s">
        <v>269</v>
      </c>
      <c r="B213" s="76"/>
      <c r="C213" s="76"/>
      <c r="D213" s="110"/>
      <c r="E213" s="111"/>
      <c r="F213" s="111"/>
      <c r="G213" s="112"/>
      <c r="H213" s="108" t="s">
        <v>49</v>
      </c>
      <c r="I213" s="76" t="s">
        <v>50</v>
      </c>
      <c r="J213" s="104" t="s">
        <v>54</v>
      </c>
      <c r="K213" s="105"/>
      <c r="L213" s="76" t="s">
        <v>51</v>
      </c>
      <c r="M213" s="76" t="s">
        <v>52</v>
      </c>
      <c r="N213" s="76">
        <v>1</v>
      </c>
      <c r="O213" s="116">
        <f t="shared" si="8"/>
        <v>592000</v>
      </c>
    </row>
    <row r="214" spans="1:15" x14ac:dyDescent="0.25">
      <c r="A214" s="76" t="s">
        <v>270</v>
      </c>
      <c r="B214" s="76"/>
      <c r="C214" s="76"/>
      <c r="D214" s="110"/>
      <c r="E214" s="111"/>
      <c r="F214" s="111"/>
      <c r="G214" s="112"/>
      <c r="H214" s="109" t="s">
        <v>54</v>
      </c>
      <c r="I214" s="105"/>
      <c r="J214" s="76" t="s">
        <v>51</v>
      </c>
      <c r="K214" s="76" t="s">
        <v>50</v>
      </c>
      <c r="L214" s="104" t="s">
        <v>54</v>
      </c>
      <c r="M214" s="105"/>
      <c r="N214" s="76">
        <v>2</v>
      </c>
      <c r="O214" s="116">
        <f t="shared" si="8"/>
        <v>596000</v>
      </c>
    </row>
    <row r="215" spans="1:15" x14ac:dyDescent="0.25">
      <c r="A215" s="76" t="s">
        <v>271</v>
      </c>
      <c r="B215" s="76"/>
      <c r="C215" s="76"/>
      <c r="D215" s="110"/>
      <c r="E215" s="111"/>
      <c r="F215" s="111"/>
      <c r="G215" s="112"/>
      <c r="H215" s="108" t="s">
        <v>49</v>
      </c>
      <c r="I215" s="76" t="s">
        <v>50</v>
      </c>
      <c r="J215" s="104" t="s">
        <v>54</v>
      </c>
      <c r="K215" s="105"/>
      <c r="L215" s="76" t="s">
        <v>51</v>
      </c>
      <c r="M215" s="76" t="s">
        <v>52</v>
      </c>
      <c r="N215" s="76">
        <v>1</v>
      </c>
      <c r="O215" s="116">
        <f t="shared" si="8"/>
        <v>598000</v>
      </c>
    </row>
    <row r="216" spans="1:15" x14ac:dyDescent="0.25">
      <c r="A216" s="76" t="s">
        <v>272</v>
      </c>
      <c r="B216" s="76"/>
      <c r="C216" s="76"/>
      <c r="D216" s="110"/>
      <c r="E216" s="111"/>
      <c r="F216" s="111"/>
      <c r="G216" s="112"/>
      <c r="H216" s="109" t="s">
        <v>54</v>
      </c>
      <c r="I216" s="105"/>
      <c r="J216" s="76" t="s">
        <v>51</v>
      </c>
      <c r="K216" s="76" t="s">
        <v>50</v>
      </c>
      <c r="L216" s="104" t="s">
        <v>54</v>
      </c>
      <c r="M216" s="105"/>
      <c r="N216" s="76">
        <v>2</v>
      </c>
      <c r="O216" s="116">
        <f t="shared" si="8"/>
        <v>602000</v>
      </c>
    </row>
    <row r="217" spans="1:15" x14ac:dyDescent="0.25">
      <c r="A217" s="76" t="s">
        <v>273</v>
      </c>
      <c r="B217" s="76"/>
      <c r="C217" s="76"/>
      <c r="D217" s="110"/>
      <c r="E217" s="111"/>
      <c r="F217" s="111"/>
      <c r="G217" s="112"/>
      <c r="H217" s="108" t="s">
        <v>49</v>
      </c>
      <c r="I217" s="76" t="s">
        <v>50</v>
      </c>
      <c r="J217" s="104" t="s">
        <v>54</v>
      </c>
      <c r="K217" s="105"/>
      <c r="L217" s="76" t="s">
        <v>51</v>
      </c>
      <c r="M217" s="76" t="s">
        <v>52</v>
      </c>
      <c r="N217" s="76">
        <v>1</v>
      </c>
      <c r="O217" s="116">
        <f t="shared" si="8"/>
        <v>604000</v>
      </c>
    </row>
    <row r="218" spans="1:15" x14ac:dyDescent="0.25">
      <c r="A218" s="76" t="s">
        <v>274</v>
      </c>
      <c r="B218" s="76"/>
      <c r="C218" s="76"/>
      <c r="D218" s="110"/>
      <c r="E218" s="111"/>
      <c r="F218" s="111"/>
      <c r="G218" s="112"/>
      <c r="H218" s="109" t="s">
        <v>54</v>
      </c>
      <c r="I218" s="105"/>
      <c r="J218" s="76" t="s">
        <v>51</v>
      </c>
      <c r="K218" s="76" t="s">
        <v>50</v>
      </c>
      <c r="L218" s="104" t="s">
        <v>54</v>
      </c>
      <c r="M218" s="105"/>
      <c r="N218" s="116">
        <v>2</v>
      </c>
      <c r="O218" s="116">
        <f t="shared" si="8"/>
        <v>608000</v>
      </c>
    </row>
    <row r="219" spans="1:15" x14ac:dyDescent="0.25">
      <c r="A219" s="76" t="s">
        <v>275</v>
      </c>
      <c r="B219" s="76"/>
      <c r="C219" s="76"/>
      <c r="D219" s="110"/>
      <c r="E219" s="111"/>
      <c r="F219" s="111"/>
      <c r="G219" s="112"/>
      <c r="H219" s="108" t="s">
        <v>49</v>
      </c>
      <c r="I219" s="76" t="s">
        <v>50</v>
      </c>
      <c r="J219" s="104" t="s">
        <v>54</v>
      </c>
      <c r="K219" s="105"/>
      <c r="L219" s="76" t="s">
        <v>51</v>
      </c>
      <c r="M219" s="76" t="s">
        <v>52</v>
      </c>
      <c r="N219" s="76">
        <v>1</v>
      </c>
      <c r="O219" s="116">
        <f t="shared" si="8"/>
        <v>610000</v>
      </c>
    </row>
    <row r="220" spans="1:15" x14ac:dyDescent="0.25">
      <c r="A220" s="76" t="s">
        <v>276</v>
      </c>
      <c r="B220" s="76"/>
      <c r="C220" s="76"/>
      <c r="D220" s="110"/>
      <c r="E220" s="111"/>
      <c r="F220" s="111"/>
      <c r="G220" s="112"/>
      <c r="H220" s="109" t="s">
        <v>54</v>
      </c>
      <c r="I220" s="105"/>
      <c r="J220" s="76" t="s">
        <v>51</v>
      </c>
      <c r="K220" s="76" t="s">
        <v>50</v>
      </c>
      <c r="L220" s="104" t="s">
        <v>54</v>
      </c>
      <c r="M220" s="105"/>
      <c r="N220" s="116">
        <v>2</v>
      </c>
      <c r="O220" s="116">
        <f t="shared" si="8"/>
        <v>614000</v>
      </c>
    </row>
    <row r="221" spans="1:15" x14ac:dyDescent="0.25">
      <c r="A221" s="76" t="s">
        <v>277</v>
      </c>
      <c r="B221" s="76"/>
      <c r="C221" s="76"/>
      <c r="D221" s="110"/>
      <c r="E221" s="111"/>
      <c r="F221" s="111"/>
      <c r="G221" s="112"/>
      <c r="H221" s="108" t="s">
        <v>49</v>
      </c>
      <c r="I221" s="76" t="s">
        <v>50</v>
      </c>
      <c r="J221" s="104" t="s">
        <v>54</v>
      </c>
      <c r="K221" s="105"/>
      <c r="L221" s="76" t="s">
        <v>51</v>
      </c>
      <c r="M221" s="76" t="s">
        <v>52</v>
      </c>
      <c r="N221" s="76">
        <v>1</v>
      </c>
      <c r="O221" s="116">
        <f t="shared" si="8"/>
        <v>616000</v>
      </c>
    </row>
    <row r="222" spans="1:15" ht="15.75" thickBot="1" x14ac:dyDescent="0.3">
      <c r="A222" s="118" t="s">
        <v>278</v>
      </c>
      <c r="B222" s="76"/>
      <c r="C222" s="76"/>
      <c r="D222" s="53"/>
      <c r="E222" s="54"/>
      <c r="F222" s="54"/>
      <c r="G222" s="55"/>
      <c r="H222" s="109" t="s">
        <v>54</v>
      </c>
      <c r="I222" s="105"/>
      <c r="J222" s="76" t="s">
        <v>51</v>
      </c>
      <c r="K222" s="76" t="s">
        <v>50</v>
      </c>
      <c r="L222" s="104" t="s">
        <v>54</v>
      </c>
      <c r="M222" s="105"/>
      <c r="N222" s="118">
        <v>2</v>
      </c>
      <c r="O222" s="126">
        <f t="shared" si="8"/>
        <v>620000</v>
      </c>
    </row>
  </sheetData>
  <mergeCells count="337">
    <mergeCell ref="D43:G72"/>
    <mergeCell ref="D73:G102"/>
    <mergeCell ref="D103:G132"/>
    <mergeCell ref="D133:G162"/>
    <mergeCell ref="D163:G192"/>
    <mergeCell ref="D193:G222"/>
    <mergeCell ref="H222:I222"/>
    <mergeCell ref="L222:M222"/>
    <mergeCell ref="L216:M216"/>
    <mergeCell ref="J217:K217"/>
    <mergeCell ref="H218:I218"/>
    <mergeCell ref="L218:M218"/>
    <mergeCell ref="J219:K219"/>
    <mergeCell ref="H220:I220"/>
    <mergeCell ref="L220:M220"/>
    <mergeCell ref="L208:M208"/>
    <mergeCell ref="J209:K209"/>
    <mergeCell ref="H210:I210"/>
    <mergeCell ref="L210:M210"/>
    <mergeCell ref="J211:K211"/>
    <mergeCell ref="H212:I212"/>
    <mergeCell ref="L212:M212"/>
    <mergeCell ref="L200:M200"/>
    <mergeCell ref="J201:K201"/>
    <mergeCell ref="H202:I202"/>
    <mergeCell ref="L202:M202"/>
    <mergeCell ref="J203:K203"/>
    <mergeCell ref="H204:I204"/>
    <mergeCell ref="L204:M204"/>
    <mergeCell ref="L192:M192"/>
    <mergeCell ref="J193:K193"/>
    <mergeCell ref="H194:I194"/>
    <mergeCell ref="L194:M194"/>
    <mergeCell ref="J195:K195"/>
    <mergeCell ref="H196:I196"/>
    <mergeCell ref="L196:M196"/>
    <mergeCell ref="L184:M184"/>
    <mergeCell ref="J185:K185"/>
    <mergeCell ref="H186:I186"/>
    <mergeCell ref="L186:M186"/>
    <mergeCell ref="J187:K187"/>
    <mergeCell ref="H188:I188"/>
    <mergeCell ref="L188:M188"/>
    <mergeCell ref="L176:M176"/>
    <mergeCell ref="J177:K177"/>
    <mergeCell ref="H178:I178"/>
    <mergeCell ref="L178:M178"/>
    <mergeCell ref="J179:K179"/>
    <mergeCell ref="H180:I180"/>
    <mergeCell ref="L180:M180"/>
    <mergeCell ref="L168:M168"/>
    <mergeCell ref="J169:K169"/>
    <mergeCell ref="H170:I170"/>
    <mergeCell ref="L170:M170"/>
    <mergeCell ref="J171:K171"/>
    <mergeCell ref="H172:I172"/>
    <mergeCell ref="L172:M172"/>
    <mergeCell ref="L160:M160"/>
    <mergeCell ref="J161:K161"/>
    <mergeCell ref="H162:I162"/>
    <mergeCell ref="L162:M162"/>
    <mergeCell ref="J163:K163"/>
    <mergeCell ref="H164:I164"/>
    <mergeCell ref="L164:M164"/>
    <mergeCell ref="L152:M152"/>
    <mergeCell ref="J153:K153"/>
    <mergeCell ref="H154:I154"/>
    <mergeCell ref="L154:M154"/>
    <mergeCell ref="J155:K155"/>
    <mergeCell ref="H156:I156"/>
    <mergeCell ref="L156:M156"/>
    <mergeCell ref="L144:M144"/>
    <mergeCell ref="J145:K145"/>
    <mergeCell ref="H146:I146"/>
    <mergeCell ref="L146:M146"/>
    <mergeCell ref="J147:K147"/>
    <mergeCell ref="H148:I148"/>
    <mergeCell ref="L148:M148"/>
    <mergeCell ref="L136:M136"/>
    <mergeCell ref="J137:K137"/>
    <mergeCell ref="H138:I138"/>
    <mergeCell ref="L138:M138"/>
    <mergeCell ref="J139:K139"/>
    <mergeCell ref="H140:I140"/>
    <mergeCell ref="L140:M140"/>
    <mergeCell ref="L128:M128"/>
    <mergeCell ref="J129:K129"/>
    <mergeCell ref="H130:I130"/>
    <mergeCell ref="L130:M130"/>
    <mergeCell ref="J131:K131"/>
    <mergeCell ref="H132:I132"/>
    <mergeCell ref="L132:M132"/>
    <mergeCell ref="L120:M120"/>
    <mergeCell ref="J121:K121"/>
    <mergeCell ref="H122:I122"/>
    <mergeCell ref="L122:M122"/>
    <mergeCell ref="J123:K123"/>
    <mergeCell ref="H124:I124"/>
    <mergeCell ref="L124:M124"/>
    <mergeCell ref="L112:M112"/>
    <mergeCell ref="J113:K113"/>
    <mergeCell ref="H114:I114"/>
    <mergeCell ref="L114:M114"/>
    <mergeCell ref="J115:K115"/>
    <mergeCell ref="H116:I116"/>
    <mergeCell ref="L116:M116"/>
    <mergeCell ref="L104:M104"/>
    <mergeCell ref="J105:K105"/>
    <mergeCell ref="H106:I106"/>
    <mergeCell ref="L106:M106"/>
    <mergeCell ref="J107:K107"/>
    <mergeCell ref="H108:I108"/>
    <mergeCell ref="L108:M108"/>
    <mergeCell ref="L96:M96"/>
    <mergeCell ref="J97:K97"/>
    <mergeCell ref="H98:I98"/>
    <mergeCell ref="L98:M98"/>
    <mergeCell ref="J99:K99"/>
    <mergeCell ref="H100:I100"/>
    <mergeCell ref="L100:M100"/>
    <mergeCell ref="L88:M88"/>
    <mergeCell ref="J89:K89"/>
    <mergeCell ref="H90:I90"/>
    <mergeCell ref="L90:M90"/>
    <mergeCell ref="J91:K91"/>
    <mergeCell ref="H92:I92"/>
    <mergeCell ref="L92:M92"/>
    <mergeCell ref="L80:M80"/>
    <mergeCell ref="J81:K81"/>
    <mergeCell ref="H82:I82"/>
    <mergeCell ref="L82:M82"/>
    <mergeCell ref="J83:K83"/>
    <mergeCell ref="H84:I84"/>
    <mergeCell ref="L84:M84"/>
    <mergeCell ref="L72:M72"/>
    <mergeCell ref="J73:K73"/>
    <mergeCell ref="H74:I74"/>
    <mergeCell ref="L74:M74"/>
    <mergeCell ref="J75:K75"/>
    <mergeCell ref="H76:I76"/>
    <mergeCell ref="L76:M76"/>
    <mergeCell ref="L64:M64"/>
    <mergeCell ref="J65:K65"/>
    <mergeCell ref="H66:I66"/>
    <mergeCell ref="L66:M66"/>
    <mergeCell ref="J67:K67"/>
    <mergeCell ref="H68:I68"/>
    <mergeCell ref="L68:M68"/>
    <mergeCell ref="L56:M56"/>
    <mergeCell ref="J57:K57"/>
    <mergeCell ref="H58:I58"/>
    <mergeCell ref="L58:M58"/>
    <mergeCell ref="J59:K59"/>
    <mergeCell ref="H60:I60"/>
    <mergeCell ref="L60:M60"/>
    <mergeCell ref="H48:I48"/>
    <mergeCell ref="L48:M48"/>
    <mergeCell ref="J49:K49"/>
    <mergeCell ref="H50:I50"/>
    <mergeCell ref="L50:M50"/>
    <mergeCell ref="J51:K51"/>
    <mergeCell ref="L42:M42"/>
    <mergeCell ref="J43:K43"/>
    <mergeCell ref="H44:I44"/>
    <mergeCell ref="L44:M44"/>
    <mergeCell ref="J45:K45"/>
    <mergeCell ref="H46:I46"/>
    <mergeCell ref="L46:M46"/>
    <mergeCell ref="L34:M34"/>
    <mergeCell ref="J35:K35"/>
    <mergeCell ref="H36:I36"/>
    <mergeCell ref="L36:M36"/>
    <mergeCell ref="J37:K37"/>
    <mergeCell ref="H38:I38"/>
    <mergeCell ref="L38:M38"/>
    <mergeCell ref="L26:M26"/>
    <mergeCell ref="J27:K27"/>
    <mergeCell ref="H28:I28"/>
    <mergeCell ref="L28:M28"/>
    <mergeCell ref="J29:K29"/>
    <mergeCell ref="H30:I30"/>
    <mergeCell ref="L30:M30"/>
    <mergeCell ref="L20:M20"/>
    <mergeCell ref="J21:K21"/>
    <mergeCell ref="H22:I22"/>
    <mergeCell ref="L22:M22"/>
    <mergeCell ref="J23:K23"/>
    <mergeCell ref="H24:I24"/>
    <mergeCell ref="L24:M24"/>
    <mergeCell ref="V39:V40"/>
    <mergeCell ref="H16:I16"/>
    <mergeCell ref="J17:K17"/>
    <mergeCell ref="J221:K221"/>
    <mergeCell ref="H214:I214"/>
    <mergeCell ref="L214:M214"/>
    <mergeCell ref="J215:K215"/>
    <mergeCell ref="H216:I216"/>
    <mergeCell ref="J213:K213"/>
    <mergeCell ref="H206:I206"/>
    <mergeCell ref="L206:M206"/>
    <mergeCell ref="J207:K207"/>
    <mergeCell ref="H208:I208"/>
    <mergeCell ref="J205:K205"/>
    <mergeCell ref="H198:I198"/>
    <mergeCell ref="L198:M198"/>
    <mergeCell ref="J199:K199"/>
    <mergeCell ref="H200:I200"/>
    <mergeCell ref="J197:K197"/>
    <mergeCell ref="H190:I190"/>
    <mergeCell ref="L190:M190"/>
    <mergeCell ref="J191:K191"/>
    <mergeCell ref="H192:I192"/>
    <mergeCell ref="J189:K189"/>
    <mergeCell ref="H182:I182"/>
    <mergeCell ref="L182:M182"/>
    <mergeCell ref="J183:K183"/>
    <mergeCell ref="H184:I184"/>
    <mergeCell ref="J181:K181"/>
    <mergeCell ref="H174:I174"/>
    <mergeCell ref="L174:M174"/>
    <mergeCell ref="J175:K175"/>
    <mergeCell ref="H176:I176"/>
    <mergeCell ref="J173:K173"/>
    <mergeCell ref="H166:I166"/>
    <mergeCell ref="L166:M166"/>
    <mergeCell ref="J167:K167"/>
    <mergeCell ref="H168:I168"/>
    <mergeCell ref="J165:K165"/>
    <mergeCell ref="H158:I158"/>
    <mergeCell ref="L158:M158"/>
    <mergeCell ref="J159:K159"/>
    <mergeCell ref="H160:I160"/>
    <mergeCell ref="J157:K157"/>
    <mergeCell ref="H150:I150"/>
    <mergeCell ref="L150:M150"/>
    <mergeCell ref="J151:K151"/>
    <mergeCell ref="H152:I152"/>
    <mergeCell ref="J149:K149"/>
    <mergeCell ref="H142:I142"/>
    <mergeCell ref="L142:M142"/>
    <mergeCell ref="J143:K143"/>
    <mergeCell ref="H144:I144"/>
    <mergeCell ref="J141:K141"/>
    <mergeCell ref="H134:I134"/>
    <mergeCell ref="L134:M134"/>
    <mergeCell ref="J135:K135"/>
    <mergeCell ref="H136:I136"/>
    <mergeCell ref="J133:K133"/>
    <mergeCell ref="H126:I126"/>
    <mergeCell ref="L126:M126"/>
    <mergeCell ref="J127:K127"/>
    <mergeCell ref="H128:I128"/>
    <mergeCell ref="J125:K125"/>
    <mergeCell ref="H118:I118"/>
    <mergeCell ref="L118:M118"/>
    <mergeCell ref="J119:K119"/>
    <mergeCell ref="H120:I120"/>
    <mergeCell ref="J117:K117"/>
    <mergeCell ref="H110:I110"/>
    <mergeCell ref="L110:M110"/>
    <mergeCell ref="J111:K111"/>
    <mergeCell ref="H112:I112"/>
    <mergeCell ref="J109:K109"/>
    <mergeCell ref="H102:I102"/>
    <mergeCell ref="L102:M102"/>
    <mergeCell ref="J103:K103"/>
    <mergeCell ref="H104:I104"/>
    <mergeCell ref="J101:K101"/>
    <mergeCell ref="H94:I94"/>
    <mergeCell ref="L94:M94"/>
    <mergeCell ref="J95:K95"/>
    <mergeCell ref="H96:I96"/>
    <mergeCell ref="J93:K93"/>
    <mergeCell ref="H86:I86"/>
    <mergeCell ref="L86:M86"/>
    <mergeCell ref="J87:K87"/>
    <mergeCell ref="H88:I88"/>
    <mergeCell ref="J85:K85"/>
    <mergeCell ref="H78:I78"/>
    <mergeCell ref="L78:M78"/>
    <mergeCell ref="J79:K79"/>
    <mergeCell ref="H80:I80"/>
    <mergeCell ref="J77:K77"/>
    <mergeCell ref="H70:I70"/>
    <mergeCell ref="L70:M70"/>
    <mergeCell ref="J71:K71"/>
    <mergeCell ref="H72:I72"/>
    <mergeCell ref="J69:K69"/>
    <mergeCell ref="H62:I62"/>
    <mergeCell ref="L62:M62"/>
    <mergeCell ref="J63:K63"/>
    <mergeCell ref="H64:I64"/>
    <mergeCell ref="J61:K61"/>
    <mergeCell ref="H54:I54"/>
    <mergeCell ref="L54:M54"/>
    <mergeCell ref="J55:K55"/>
    <mergeCell ref="H56:I56"/>
    <mergeCell ref="H52:I52"/>
    <mergeCell ref="L52:M52"/>
    <mergeCell ref="J53:K53"/>
    <mergeCell ref="H15:I15"/>
    <mergeCell ref="J16:K16"/>
    <mergeCell ref="L17:M17"/>
    <mergeCell ref="H18:I18"/>
    <mergeCell ref="L18:M18"/>
    <mergeCell ref="J19:K19"/>
    <mergeCell ref="H20:I20"/>
    <mergeCell ref="F7:G10"/>
    <mergeCell ref="D7:E10"/>
    <mergeCell ref="B7:C10"/>
    <mergeCell ref="A7:A10"/>
    <mergeCell ref="A11:A12"/>
    <mergeCell ref="B11:C11"/>
    <mergeCell ref="D13:E13"/>
    <mergeCell ref="F14:G14"/>
    <mergeCell ref="D18:G42"/>
    <mergeCell ref="J47:K47"/>
    <mergeCell ref="H40:I40"/>
    <mergeCell ref="L40:M40"/>
    <mergeCell ref="J41:K41"/>
    <mergeCell ref="H42:I42"/>
    <mergeCell ref="J39:K39"/>
    <mergeCell ref="J25:K25"/>
    <mergeCell ref="H26:I26"/>
    <mergeCell ref="J31:K31"/>
    <mergeCell ref="H32:I32"/>
    <mergeCell ref="L32:M32"/>
    <mergeCell ref="J33:K33"/>
    <mergeCell ref="H34:I34"/>
    <mergeCell ref="V22:V23"/>
    <mergeCell ref="H3:O4"/>
    <mergeCell ref="N5:O5"/>
    <mergeCell ref="H7:I10"/>
    <mergeCell ref="J7:K10"/>
    <mergeCell ref="L7:M10"/>
    <mergeCell ref="N7:O10"/>
    <mergeCell ref="S5:S9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donnees</vt:lpstr>
      <vt:lpstr>calcul salaires</vt:lpstr>
      <vt:lpstr>calcul vente</vt:lpstr>
      <vt:lpstr>production soupe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thibaut balsan</dc:creator>
  <dc:description/>
  <cp:lastModifiedBy>Jordan Clément</cp:lastModifiedBy>
  <cp:revision>1</cp:revision>
  <dcterms:created xsi:type="dcterms:W3CDTF">2023-03-17T08:07:27Z</dcterms:created>
  <dcterms:modified xsi:type="dcterms:W3CDTF">2023-03-24T16:47:30Z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