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png" ContentType="image/png"/>
  <Override PartName="/xl/drawings/_rels/drawing6.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<sst xmlns="http://schemas.openxmlformats.org/spreadsheetml/2006/main" count="384" uniqueCount="219">
  <si>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</si>
  <si>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</si>
  <si>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</si>
  <si>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</si>
  <si>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</si>
  <si>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</si>
  <si>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</si>
  <si>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</si>
  <si>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</si>
  <si>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</si>
  <si>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</si>
  <si>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</si>
  <si>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</si>
  <si>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</si>
  <si>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</si>
  <si>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</si>
  <si>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</si>
  <si>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</si>
  <si>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</si>
  <si>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</si>
  <si>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</si>
  <si>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</si>
  <si>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</si>
  <si>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</si>
  <si>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</si>
  <si>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</si>
  <si>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</si>
  <si>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</si>
  <si>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</si>
  <si>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</si>
  <si>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</si>
  <si>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</si>
  <si>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</si>
  <si>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</si>
  <si>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</si>
  <si>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</si>
  <si>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</si>
  <si>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</si>
  <si>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</si>
  <si>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</si>
  <si>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</si>
  <si>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</si>
  <si>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</si>
  <si>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</si>
  <si>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</si>
  <si>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</si>
  <si>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</si>
  <si>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</si>
  <si>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</si>
  <si>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</si>
  <si>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</si>
  <si>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</si>
  <si>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it</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</si>
  <si>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</si>
  <si>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</si>
  <si>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</si>
  <si>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</si>
  <si>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RCI</t>
  </si>
  <si>
    <t xml:space="preserve">RD1</t>
  </si>
  <si>
    <t xml:space="preserve">RD2</t>
  </si>
  <si>
    <t xml:space="preserve">WP0 Capture Besoin</t>
  </si>
  <si>
    <t xml:space="preserve">R</t>
  </si>
  <si>
    <t xml:space="preserve">C</t>
  </si>
  <si>
    <t xml:space="preserve">WP1 Pilotage Projet</t>
  </si>
  <si>
    <t xml:space="preserve">WP2 Conception Intégration</t>
  </si>
  <si>
    <t xml:space="preserve">A</t>
  </si>
  <si>
    <t xml:space="preserve">Développement A1</t>
  </si>
  <si>
    <t xml:space="preserve">Développement A2</t>
  </si>
  <si>
    <t xml:space="preserve">Développement A3</t>
  </si>
  <si>
    <t xml:space="preserve">R: Responsable</t>
  </si>
  <si>
    <t xml:space="preserve">C: Contributeur</t>
  </si>
  <si>
    <t xml:space="preserve">A: Approbateur</t>
  </si>
  <si>
    <t xml:space="preserve">                    PBS
WBS</t>
  </si>
  <si>
    <t xml:space="preserve">A11</t>
  </si>
  <si>
    <t xml:space="preserve">A12</t>
  </si>
  <si>
    <t xml:space="preserve">A13</t>
  </si>
  <si>
    <t xml:space="preserve">A2</t>
  </si>
  <si>
    <t xml:space="preserve">A3</t>
  </si>
  <si>
    <t xml:space="preserve">referentiel du besoin</t>
  </si>
  <si>
    <t xml:space="preserve">Reférentiel projet</t>
  </si>
  <si>
    <t xml:space="preserve">Tableaux de bords</t>
  </si>
  <si>
    <t xml:space="preserve">Bilan</t>
  </si>
  <si>
    <t xml:space="preserve">Dossier d'architecture</t>
  </si>
  <si>
    <t xml:space="preserve">Dossier de test</t>
  </si>
  <si>
    <t xml:space="preserve">x</t>
  </si>
  <si>
    <t xml:space="preserve">WP3 Developpement A1</t>
  </si>
  <si>
    <t xml:space="preserve">WP3 Developpement A2</t>
  </si>
  <si>
    <t xml:space="preserve">WP3 Developpement A3</t>
  </si>
  <si>
    <t xml:space="preserve">Planning Initial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</si>
  <si>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</si>
  <si>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</si>
  <si>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</si>
  <si>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</si>
  <si>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</si>
  <si>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</si>
  <si>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</si>
  <si>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NA</t>
  </si>
  <si>
    <t xml:space="preserve">   Capture Besoin</t>
  </si>
  <si>
    <t xml:space="preserve">RP[50%];RCI[50%]</t>
  </si>
  <si>
    <t xml:space="preserve">   Structuration projet</t>
  </si>
  <si>
    <t xml:space="preserve">   Suivi Projet</t>
  </si>
  <si>
    <t xml:space="preserve">RP[10%]</t>
  </si>
  <si>
    <t xml:space="preserve">   Bilan Projet</t>
  </si>
  <si>
    <t xml:space="preserve">4;14</t>
  </si>
  <si>
    <t xml:space="preserve">   Définition Solution</t>
  </si>
  <si>
    <t xml:space="preserve">RCI;RP[5%]</t>
  </si>
  <si>
    <t xml:space="preserve">   Définition A1</t>
  </si>
  <si>
    <t xml:space="preserve">   Developpement A11</t>
  </si>
  <si>
    <t xml:space="preserve">   Développement A12</t>
  </si>
  <si>
    <t xml:space="preserve">   Développement A13</t>
  </si>
  <si>
    <t xml:space="preserve">   Intégration A1</t>
  </si>
  <si>
    <t xml:space="preserve">10;9;8</t>
  </si>
  <si>
    <t xml:space="preserve">   Développement A2</t>
  </si>
  <si>
    <t xml:space="preserve">   Développement A3</t>
  </si>
  <si>
    <t xml:space="preserve">   Intégratoni Solution</t>
  </si>
  <si>
    <t xml:space="preserve">13;12;11</t>
  </si>
  <si>
    <t xml:space="preserve">   livraison Besoin</t>
  </si>
  <si>
    <t xml:space="preserve">   Livraison Structuration Projet</t>
  </si>
  <si>
    <t xml:space="preserve">   Livraison Solution</t>
  </si>
  <si>
    <t xml:space="preserve">   Livraison Bilan</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</si>
  <si>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</si>
  <si>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</si>
  <si>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</si>
  <si>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</si>
  <si>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</si>
  <si>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</si>
  <si>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</si>
  <si>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</si>
  <si>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</si>
  <si>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Total     </t>
  </si>
  <si>
    <t xml:space="preserve">Description de l'opportunité </t>
  </si>
  <si>
    <t xml:space="preserve">Montant brut</t>
  </si>
  <si>
    <t xml:space="preserve">Montant pondéré</t>
  </si>
  <si>
    <t xml:space="preserve">Total</t>
  </si>
  <si>
    <t xml:space="preserve">Période du xxx au yyy</t>
  </si>
  <si>
    <t xml:space="preserve">POINTS POSITIFS</t>
  </si>
  <si>
    <t xml:space="preserve">POINTS NEGATIFS / ALERTES</t>
  </si>
  <si>
    <t xml:space="preserve">Période du yyy au zzz</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</si>
  <si>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</si>
  <si>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</si>
  <si>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</si>
  <si>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</si>
  <si>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</si>
  <si>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</si>
  <si>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</si>
  <si>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</si>
  <si>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</si>
  <si>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</si>
  <si>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</si>
  <si>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</si>
  <si>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</si>
  <si>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</si>
  <si>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</si>
  <si>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</si>
  <si>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</si>
  <si>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</si>
  <si>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</si>
  <si>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</si>
  <si>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</si>
  <si>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</si>
  <si>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</si>
  <si>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</si>
  <si>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</si>
  <si>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</si>
  <si>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</si>
  <si>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</si>
  <si>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</si>
  <si>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Dossier produit à Réaliser</t>
  </si>
  <si>
    <t xml:space="preserve">CLIENT</t>
  </si>
  <si>
    <t xml:space="preserve">validé</t>
  </si>
  <si>
    <t xml:space="preserve">    &gt;&gt;&gt; Document de reference</t>
  </si>
  <si>
    <t xml:space="preserve">Cours JAVA</t>
  </si>
  <si>
    <t xml:space="preserve">M. X</t>
  </si>
  <si>
    <t xml:space="preserve">à realiser</t>
  </si>
  <si>
    <t xml:space="preserve">&gt;&gt;&gt; Documents en sortie</t>
  </si>
  <si>
    <t xml:space="preserve">    &gt;&gt;&gt; livrables projet</t>
  </si>
  <si>
    <t xml:space="preserve">Expression du besoin</t>
  </si>
  <si>
    <t xml:space="preserve">Structuration projet</t>
  </si>
  <si>
    <t xml:space="preserve">suivi projet</t>
  </si>
  <si>
    <t xml:space="preserve">recurrent 1 par semaine</t>
  </si>
  <si>
    <t xml:space="preserve">    &gt;&gt;&gt; Documents developpement solution</t>
  </si>
  <si>
    <t xml:space="preserve">Dossier de conceptionSolution</t>
  </si>
  <si>
    <t xml:space="preserve">Dossier des tests solution</t>
  </si>
  <si>
    <t xml:space="preserve">Résultat de Test SOLUTION V1</t>
  </si>
  <si>
    <t xml:space="preserve">Dossier de conception A1</t>
  </si>
  <si>
    <t xml:space="preserve">Dossier de test A1</t>
  </si>
  <si>
    <t xml:space="preserve">Resultat de Test A1 V1</t>
  </si>
  <si>
    <t xml:space="preserve">Dossier de conception A2</t>
  </si>
  <si>
    <t xml:space="preserve">Resultat Test A2 V1</t>
  </si>
  <si>
    <t xml:space="preserve">Dossier de conception A3</t>
  </si>
  <si>
    <t xml:space="preserve">Resultat Test A3 V1</t>
  </si>
  <si>
    <t xml:space="preserve">    &gt;&gt;&gt; Documents Utilisateurs</t>
  </si>
  <si>
    <t xml:space="preserve">Solution User manual</t>
  </si>
  <si>
    <t xml:space="preserve">Intitulé livrable</t>
  </si>
  <si>
    <t xml:space="preserve">Description Livrable</t>
  </si>
  <si>
    <t xml:space="preserve">date prévue </t>
  </si>
  <si>
    <t xml:space="preserve">&gt;&gt;&gt; Livrables en sortie</t>
  </si>
  <si>
    <t xml:space="preserve">SOLUTION A V1</t>
  </si>
  <si>
    <t xml:space="preserve">A1 V1</t>
  </si>
  <si>
    <t xml:space="preserve">A11 V1</t>
  </si>
  <si>
    <t xml:space="preserve">A12 V1</t>
  </si>
  <si>
    <t xml:space="preserve">A13 V1</t>
  </si>
  <si>
    <t xml:space="preserve">A2 V1</t>
  </si>
  <si>
    <t xml:space="preserve">A3 V1</t>
  </si>
  <si>
    <t xml:space="preserve">Planning courant</t>
  </si>
  <si>
    <t xml:space="preserve">Ecart de travail</t>
  </si>
  <si>
    <t xml:space="preserve">Début réel</t>
  </si>
  <si>
    <t xml:space="preserve">Fin réelle</t>
  </si>
  <si>
    <t xml:space="preserve">Travail effectué</t>
  </si>
  <si>
    <t xml:space="preserve">Travail restant</t>
  </si>
  <si>
    <t xml:space="preserve">Ecart de travail (effectué+ restant)- initial</t>
  </si>
  <si>
    <t xml:space="preserve">   Intégration Solution</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</si>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</sst>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38">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0.0"/>
    <numFmt numFmtId="199" formatCode="#,##0&quot; €&quot;"/>
    <numFmt numFmtId="200" formatCode="dd/mm/yy;@"/>
    <numFmt numFmtId="201" formatCode="@"/>
  </numFmts>
  <fonts count="83">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name val="Times New Roman"/>
      <family val="0"/>
    </font>
    <font>
      <sz val="10"/>
      <color rgb="FF363636"/>
      <name val="Calibri"/>
      <family val="2"/>
      <charset val="1"/>
    </font>
    <font>
      <b val="true"/>
      <sz val="11"/>
      <color rgb="FF000000"/>
      <name val="Calibri"/>
      <family val="2"/>
      <charset val="1"/>
    </font>
    <font>
      <sz val="11"/>
      <name val="Calibri"/>
      <family val="2"/>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s>
  <fills count="45">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3CDDD"/>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C9211E"/>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C9211E"/>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0080"/>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solid">
        <fgColor rgb="FF008080"/>
        <bgColor rgb="FF0066CC"/>
      </patternFill>
    </fill>
    <fill>
      <patternFill patternType="solid">
        <fgColor rgb="FF80B3FF"/>
        <bgColor rgb="FF8EB4E3"/>
      </patternFill>
    </fill>
    <fill>
      <patternFill patternType="solid">
        <fgColor rgb="FFDFDFDF"/>
        <bgColor rgb="FFE0E0E0"/>
      </patternFill>
    </fill>
    <fill>
      <patternFill patternType="solid">
        <fgColor rgb="FF95B3D7"/>
        <bgColor rgb="FF8EB4E3"/>
      </patternFill>
    </fill>
    <fill>
      <patternFill patternType="solid">
        <fgColor rgb="FFD7E4BD"/>
        <bgColor rgb="FFDFDFDF"/>
      </patternFill>
    </fill>
    <fill>
      <patternFill patternType="solid">
        <fgColor rgb="FF8EB4E3"/>
        <bgColor rgb="FF95B3D7"/>
      </patternFill>
    </fill>
    <fill>
      <patternFill patternType="solid">
        <fgColor rgb="FFDFE3E8"/>
        <bgColor rgb="FFE0E0E0"/>
      </patternFill>
    </fill>
    <fill>
      <patternFill patternType="solid">
        <fgColor rgb="FFB7DEE8"/>
        <bgColor rgb="FFCCCCFF"/>
      </patternFill>
    </fill>
    <fill>
      <patternFill patternType="solid">
        <fgColor rgb="FFFFFFFF"/>
        <bgColor rgb="FFFFFFCC"/>
      </patternFill>
    </fill>
    <fill>
      <patternFill patternType="solid">
        <fgColor rgb="FFC3D69B"/>
        <bgColor rgb="FFD7E4BD"/>
      </patternFill>
    </fill>
    <fill>
      <patternFill patternType="solid">
        <fgColor rgb="FFFAC090"/>
        <bgColor rgb="FFFFCC99"/>
      </patternFill>
    </fill>
    <fill>
      <patternFill patternType="solid">
        <fgColor rgb="FF93CDDD"/>
        <bgColor rgb="FF99CCFF"/>
      </patternFill>
    </fill>
    <fill>
      <patternFill patternType="solid">
        <fgColor rgb="FFDBEEF4"/>
        <bgColor rgb="FFDFE3E8"/>
      </patternFill>
    </fill>
    <fill>
      <patternFill patternType="solid">
        <fgColor rgb="FFCCC1DA"/>
        <bgColor rgb="FFC0C0C0"/>
      </patternFill>
    </fill>
  </fills>
  <borders count="6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style="thin">
        <color rgb="FFB1BBCC"/>
      </right>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214">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8" fillId="34" borderId="32" xfId="0" applyFont="true" applyBorder="true" applyAlignment="true" applyProtection="false">
      <alignment horizontal="center" vertical="bottom" textRotation="0" wrapText="false" indent="0" shrinkToFit="false"/>
      <protection locked="true" hidden="false"/>
    </xf>
    <xf numFmtId="164" fontId="75" fillId="37" borderId="33" xfId="0" applyFont="true" applyBorder="true" applyAlignment="true" applyProtection="false">
      <alignment horizontal="general" vertical="center" textRotation="0" wrapText="true" indent="0" shrinkToFit="false"/>
      <protection locked="true" hidden="false"/>
    </xf>
    <xf numFmtId="164" fontId="75" fillId="37" borderId="34" xfId="0" applyFont="true" applyBorder="true" applyAlignment="true" applyProtection="false">
      <alignment horizontal="general" vertical="center" textRotation="0" wrapText="true" indent="0" shrinkToFit="false"/>
      <protection locked="true" hidden="false"/>
    </xf>
    <xf numFmtId="164" fontId="75" fillId="37" borderId="35" xfId="0" applyFont="true" applyBorder="true" applyAlignment="true" applyProtection="false">
      <alignment horizontal="general" vertical="center" textRotation="0" wrapText="true" indent="0" shrinkToFit="false"/>
      <protection locked="true" hidden="false"/>
    </xf>
    <xf numFmtId="164" fontId="75" fillId="37" borderId="36" xfId="0" applyFont="true" applyBorder="true" applyAlignment="true" applyProtection="false">
      <alignment horizontal="general" vertical="center" textRotation="0" wrapText="true" indent="0" shrinkToFit="false"/>
      <protection locked="true" hidden="false"/>
    </xf>
    <xf numFmtId="164" fontId="75" fillId="37" borderId="37" xfId="0" applyFont="true" applyBorder="true" applyAlignment="true" applyProtection="false">
      <alignment horizontal="general" vertical="center" textRotation="0" wrapText="true" indent="0" shrinkToFit="false"/>
      <protection locked="true" hidden="false"/>
    </xf>
    <xf numFmtId="164" fontId="76" fillId="38" borderId="35" xfId="0" applyFont="true" applyBorder="true" applyAlignment="true" applyProtection="false">
      <alignment horizontal="general" vertical="center" textRotation="0" wrapText="true" indent="0" shrinkToFit="false"/>
      <protection locked="true" hidden="false"/>
    </xf>
    <xf numFmtId="171" fontId="76" fillId="38" borderId="37" xfId="0" applyFont="true" applyBorder="true" applyAlignment="true" applyProtection="false">
      <alignment horizontal="general" vertical="center" textRotation="0" wrapText="true" indent="0" shrinkToFit="false"/>
      <protection locked="true" hidden="false"/>
    </xf>
    <xf numFmtId="171" fontId="76" fillId="38" borderId="35" xfId="0" applyFont="true" applyBorder="true" applyAlignment="true" applyProtection="false">
      <alignment horizontal="general" vertical="center" textRotation="0" wrapText="true" indent="0" shrinkToFit="false"/>
      <protection locked="true" hidden="false"/>
    </xf>
    <xf numFmtId="171" fontId="76" fillId="38" borderId="36" xfId="0" applyFont="true" applyBorder="true" applyAlignment="true" applyProtection="false">
      <alignment horizontal="general" vertical="center" textRotation="0" wrapText="true" indent="0" shrinkToFit="false"/>
      <protection locked="true" hidden="false"/>
    </xf>
    <xf numFmtId="164" fontId="77" fillId="38" borderId="36" xfId="0" applyFont="true" applyBorder="true" applyAlignment="true" applyProtection="false">
      <alignment horizontal="general" vertical="center" textRotation="0" wrapText="true" indent="0" shrinkToFit="false"/>
      <protection locked="true" hidden="false"/>
    </xf>
    <xf numFmtId="196" fontId="76" fillId="38" borderId="37" xfId="0" applyFont="true" applyBorder="true" applyAlignment="true" applyProtection="false">
      <alignment horizontal="right" vertical="center" textRotation="0" wrapText="true" indent="0" shrinkToFit="false"/>
      <protection locked="true" hidden="false"/>
    </xf>
    <xf numFmtId="164" fontId="6" fillId="39" borderId="35" xfId="0" applyFont="true" applyBorder="true" applyAlignment="true" applyProtection="false">
      <alignment horizontal="general" vertical="center" textRotation="0" wrapText="true" indent="0" shrinkToFit="false"/>
      <protection locked="true" hidden="false"/>
    </xf>
    <xf numFmtId="171" fontId="6" fillId="39" borderId="37" xfId="0" applyFont="true" applyBorder="true" applyAlignment="true" applyProtection="false">
      <alignment horizontal="general" vertical="center" textRotation="0" wrapText="true" indent="0" shrinkToFit="false"/>
      <protection locked="true" hidden="false"/>
    </xf>
    <xf numFmtId="171" fontId="6" fillId="39" borderId="35" xfId="0" applyFont="true" applyBorder="true" applyAlignment="true" applyProtection="false">
      <alignment horizontal="general" vertical="center" textRotation="0" wrapText="true" indent="0" shrinkToFit="false"/>
      <protection locked="true" hidden="false"/>
    </xf>
    <xf numFmtId="171" fontId="6" fillId="39" borderId="36" xfId="0" applyFont="true" applyBorder="true" applyAlignment="true" applyProtection="false">
      <alignment horizontal="general" vertical="center" textRotation="0" wrapText="true" indent="0" shrinkToFit="false"/>
      <protection locked="true" hidden="false"/>
    </xf>
    <xf numFmtId="164" fontId="77" fillId="39" borderId="36" xfId="0" applyFont="true" applyBorder="true" applyAlignment="true" applyProtection="false">
      <alignment horizontal="general" vertical="center" textRotation="0" wrapText="true" indent="0" shrinkToFit="false"/>
      <protection locked="true" hidden="false"/>
    </xf>
    <xf numFmtId="164" fontId="6" fillId="39" borderId="36" xfId="0" applyFont="true" applyBorder="true" applyAlignment="true" applyProtection="false">
      <alignment horizontal="general" vertical="center" textRotation="0" wrapText="true" indent="0" shrinkToFit="false"/>
      <protection locked="true" hidden="false"/>
    </xf>
    <xf numFmtId="164" fontId="6" fillId="39" borderId="37" xfId="0" applyFont="true" applyBorder="true" applyAlignment="true" applyProtection="false">
      <alignment horizontal="right" vertical="center" textRotation="0" wrapText="true" indent="0" shrinkToFit="false"/>
      <protection locked="true" hidden="false"/>
    </xf>
    <xf numFmtId="164" fontId="6" fillId="39" borderId="36" xfId="0" applyFont="true" applyBorder="true" applyAlignment="true" applyProtection="false">
      <alignment horizontal="right" vertical="center" textRotation="0" wrapText="true" indent="0" shrinkToFit="false"/>
      <protection locked="true" hidden="false"/>
    </xf>
    <xf numFmtId="164" fontId="6" fillId="39" borderId="38" xfId="0" applyFont="true" applyBorder="true" applyAlignment="true" applyProtection="false">
      <alignment horizontal="general" vertical="center" textRotation="0" wrapText="true" indent="0" shrinkToFit="false"/>
      <protection locked="true" hidden="false"/>
    </xf>
    <xf numFmtId="171" fontId="6" fillId="39" borderId="39" xfId="0" applyFont="true" applyBorder="true" applyAlignment="true" applyProtection="false">
      <alignment horizontal="general" vertical="center" textRotation="0" wrapText="true" indent="0" shrinkToFit="false"/>
      <protection locked="true" hidden="false"/>
    </xf>
    <xf numFmtId="171" fontId="6" fillId="39" borderId="38" xfId="0" applyFont="true" applyBorder="true" applyAlignment="true" applyProtection="false">
      <alignment horizontal="general" vertical="center" textRotation="0" wrapText="true" indent="0" shrinkToFit="false"/>
      <protection locked="true" hidden="false"/>
    </xf>
    <xf numFmtId="171" fontId="6" fillId="39" borderId="40"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right" vertical="center" textRotation="0" wrapText="true" indent="0" shrinkToFit="false"/>
      <protection locked="true" hidden="false"/>
    </xf>
    <xf numFmtId="164" fontId="77" fillId="39" borderId="40" xfId="0" applyFont="true" applyBorder="true" applyAlignment="true" applyProtection="false">
      <alignment horizontal="general" vertical="center" textRotation="0" wrapText="true" indent="0" shrinkToFit="false"/>
      <protection locked="true" hidden="false"/>
    </xf>
    <xf numFmtId="164" fontId="6" fillId="39" borderId="39" xfId="0" applyFont="true" applyBorder="true" applyAlignment="true" applyProtection="false">
      <alignment horizontal="right" vertical="center" textRotation="0" wrapText="true" indent="0" shrinkToFit="false"/>
      <protection locked="true" hidden="false"/>
    </xf>
    <xf numFmtId="196" fontId="65" fillId="4" borderId="41" xfId="969" applyFont="true" applyBorder="true" applyAlignment="true" applyProtection="false">
      <alignment horizontal="center" vertical="center" textRotation="0" wrapText="false" indent="0" shrinkToFit="false"/>
      <protection locked="true" hidden="false"/>
    </xf>
    <xf numFmtId="196" fontId="15" fillId="4" borderId="42" xfId="969" applyFont="true" applyBorder="true" applyAlignment="true" applyProtection="false">
      <alignment horizontal="right" vertical="bottom" textRotation="0" wrapText="true" indent="0" shrinkToFit="false"/>
      <protection locked="true" hidden="false"/>
    </xf>
    <xf numFmtId="171" fontId="15" fillId="4" borderId="43" xfId="969" applyFont="true" applyBorder="true" applyAlignment="true" applyProtection="false">
      <alignment horizontal="right" vertical="bottom" textRotation="0" wrapText="true" indent="0" shrinkToFit="false"/>
      <protection locked="true" hidden="false"/>
    </xf>
    <xf numFmtId="196" fontId="15" fillId="4" borderId="44"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78" fillId="34" borderId="45" xfId="969" applyFont="true" applyBorder="true" applyAlignment="true" applyProtection="true">
      <alignment horizontal="center" vertical="center" textRotation="0" wrapText="true" indent="0" shrinkToFit="false"/>
      <protection locked="false" hidden="false"/>
    </xf>
    <xf numFmtId="164" fontId="79" fillId="34" borderId="45" xfId="969" applyFont="true" applyBorder="true" applyAlignment="true" applyProtection="true">
      <alignment horizontal="center" vertical="center" textRotation="0" wrapText="true" indent="0" shrinkToFit="false"/>
      <protection locked="false" hidden="false"/>
    </xf>
    <xf numFmtId="164" fontId="79"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198"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199"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199" fontId="15" fillId="35" borderId="30" xfId="969" applyFont="true" applyBorder="true" applyAlignment="true" applyProtection="true">
      <alignment horizontal="center" vertical="center" textRotation="0" wrapText="true" indent="0" shrinkToFit="false"/>
      <protection locked="false" hidden="false"/>
    </xf>
    <xf numFmtId="199"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198" fontId="15" fillId="0" borderId="0" xfId="969" applyFont="true" applyBorder="true" applyAlignment="true" applyProtection="true">
      <alignment horizontal="general" vertical="center" textRotation="0" wrapText="true" indent="0" shrinkToFit="false"/>
      <protection locked="false" hidden="false"/>
    </xf>
    <xf numFmtId="164" fontId="32" fillId="34" borderId="47"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48"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49"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50"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0" borderId="2" xfId="978" applyFont="true" applyBorder="true" applyAlignment="true" applyProtection="false">
      <alignment horizontal="center" vertical="center"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51" xfId="983" applyFont="true" applyBorder="true" applyAlignment="true" applyProtection="false">
      <alignment horizontal="left" vertical="top" textRotation="0" wrapText="true" indent="0" shrinkToFit="false"/>
      <protection locked="true" hidden="false"/>
    </xf>
    <xf numFmtId="164" fontId="33" fillId="0" borderId="52" xfId="983" applyFont="true" applyBorder="true" applyAlignment="true" applyProtection="false">
      <alignment horizontal="left" vertical="top" textRotation="0" wrapText="true" indent="0" shrinkToFit="false"/>
      <protection locked="true" hidden="false"/>
    </xf>
    <xf numFmtId="164" fontId="13" fillId="0" borderId="0" xfId="983" applyFont="true" applyBorder="true" applyAlignment="false" applyProtection="false">
      <alignment horizontal="general"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53"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54" xfId="0" applyFont="false" applyBorder="true" applyAlignment="true" applyProtection="false">
      <alignment horizontal="center" vertical="center" textRotation="0" wrapText="true" indent="0" shrinkToFit="false"/>
      <protection locked="true" hidden="false"/>
    </xf>
    <xf numFmtId="164" fontId="8" fillId="35" borderId="54" xfId="0" applyFont="true" applyBorder="true" applyAlignment="true" applyProtection="false">
      <alignment horizontal="justify" vertical="center" textRotation="0" wrapText="true" indent="0" shrinkToFit="false"/>
      <protection locked="true" hidden="false"/>
    </xf>
    <xf numFmtId="164" fontId="8" fillId="35" borderId="54" xfId="0" applyFont="true" applyBorder="true" applyAlignment="true" applyProtection="false">
      <alignment horizontal="center" vertical="center" textRotation="0" wrapText="true" indent="0" shrinkToFit="false"/>
      <protection locked="true" hidden="false"/>
    </xf>
    <xf numFmtId="171" fontId="0" fillId="35" borderId="54" xfId="0" applyFont="false" applyBorder="true" applyAlignment="true" applyProtection="false">
      <alignment horizontal="center" vertical="center" textRotation="0" wrapText="true" indent="0" shrinkToFit="false"/>
      <protection locked="true" hidden="false"/>
    </xf>
    <xf numFmtId="171" fontId="8"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80" fillId="0" borderId="0" xfId="983" applyFont="true" applyBorder="true" applyAlignment="false" applyProtection="false">
      <alignment horizontal="general" vertical="bottom" textRotation="0" wrapText="false" indent="0" shrinkToFit="false"/>
      <protection locked="true" hidden="false"/>
    </xf>
    <xf numFmtId="196" fontId="13" fillId="4" borderId="53"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81" fillId="34" borderId="8" xfId="0" applyFont="true" applyBorder="true" applyAlignment="true" applyProtection="false">
      <alignment horizontal="center" vertical="center" textRotation="0" wrapText="true" indent="0" shrinkToFit="false"/>
      <protection locked="true" hidden="false"/>
    </xf>
    <xf numFmtId="164" fontId="81" fillId="34" borderId="49"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0"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0"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2" borderId="2" xfId="0" applyFont="true" applyBorder="true" applyAlignment="true" applyProtection="false">
      <alignment horizontal="left" vertical="top" textRotation="0" wrapText="false" indent="0" shrinkToFit="false"/>
      <protection locked="true" hidden="false"/>
    </xf>
    <xf numFmtId="201"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82" fillId="43" borderId="2" xfId="0" applyFont="true" applyBorder="true" applyAlignment="true" applyProtection="false">
      <alignment horizontal="left" vertical="top" textRotation="0" wrapText="false" indent="0" shrinkToFit="false"/>
      <protection locked="true" hidden="false"/>
    </xf>
    <xf numFmtId="201"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41"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41" borderId="55" xfId="969" applyFont="true" applyBorder="true" applyAlignment="true" applyProtection="false">
      <alignment horizontal="center" vertical="bottom" textRotation="0" wrapText="false" indent="0" shrinkToFit="false"/>
      <protection locked="true" hidden="false"/>
    </xf>
    <xf numFmtId="164" fontId="8" fillId="44" borderId="32" xfId="0" applyFont="true" applyBorder="true" applyAlignment="true" applyProtection="false">
      <alignment horizontal="center" vertical="bottom" textRotation="0" wrapText="false" indent="0" shrinkToFit="false"/>
      <protection locked="true" hidden="false"/>
    </xf>
    <xf numFmtId="164" fontId="75" fillId="37" borderId="56" xfId="0" applyFont="true" applyBorder="true" applyAlignment="true" applyProtection="false">
      <alignment horizontal="general" vertical="center" textRotation="0" wrapText="true" indent="0" shrinkToFit="false"/>
      <protection locked="true" hidden="false"/>
    </xf>
    <xf numFmtId="164" fontId="75" fillId="37" borderId="57" xfId="0" applyFont="true" applyBorder="true" applyAlignment="true" applyProtection="false">
      <alignment horizontal="general" vertical="center" textRotation="0" wrapText="true" indent="0" shrinkToFit="false"/>
      <protection locked="true" hidden="false"/>
    </xf>
    <xf numFmtId="164" fontId="75" fillId="37" borderId="58" xfId="0" applyFont="true" applyBorder="true" applyAlignment="true" applyProtection="false">
      <alignment horizontal="general" vertical="center" textRotation="0" wrapText="true" indent="0" shrinkToFit="false"/>
      <protection locked="true" hidden="false"/>
    </xf>
    <xf numFmtId="171" fontId="76" fillId="38" borderId="56" xfId="0" applyFont="true" applyBorder="true" applyAlignment="true" applyProtection="false">
      <alignment horizontal="general" vertical="center" textRotation="0" wrapText="true" indent="0" shrinkToFit="false"/>
      <protection locked="true" hidden="false"/>
    </xf>
    <xf numFmtId="171" fontId="76" fillId="38" borderId="57" xfId="0" applyFont="true" applyBorder="true" applyAlignment="true" applyProtection="false">
      <alignment horizontal="general" vertical="center" textRotation="0" wrapText="true" indent="0" shrinkToFit="false"/>
      <protection locked="true" hidden="false"/>
    </xf>
    <xf numFmtId="196" fontId="76" fillId="38" borderId="36" xfId="0" applyFont="true" applyBorder="true" applyAlignment="true" applyProtection="false">
      <alignment horizontal="right" vertical="center" textRotation="0" wrapText="true" indent="0" shrinkToFit="false"/>
      <protection locked="true" hidden="false"/>
    </xf>
    <xf numFmtId="196" fontId="76" fillId="38" borderId="58" xfId="0" applyFont="true" applyBorder="true" applyAlignment="true" applyProtection="false">
      <alignment horizontal="right" vertical="center" textRotation="0" wrapText="true" indent="0" shrinkToFit="false"/>
      <protection locked="true" hidden="false"/>
    </xf>
    <xf numFmtId="171" fontId="6" fillId="39" borderId="56" xfId="0" applyFont="true" applyBorder="true" applyAlignment="true" applyProtection="false">
      <alignment horizontal="general" vertical="center" textRotation="0" wrapText="true" indent="0" shrinkToFit="false"/>
      <protection locked="true" hidden="false"/>
    </xf>
    <xf numFmtId="171" fontId="6" fillId="39" borderId="57" xfId="0" applyFont="true" applyBorder="true" applyAlignment="true" applyProtection="false">
      <alignment horizontal="general" vertical="center" textRotation="0" wrapText="true" indent="0" shrinkToFit="false"/>
      <protection locked="true" hidden="false"/>
    </xf>
    <xf numFmtId="196" fontId="6" fillId="39" borderId="58" xfId="0" applyFont="true" applyBorder="true" applyAlignment="true" applyProtection="false">
      <alignment horizontal="right" vertical="center" textRotation="0" wrapText="true" indent="0" shrinkToFit="false"/>
      <protection locked="true" hidden="false"/>
    </xf>
    <xf numFmtId="171" fontId="6" fillId="39" borderId="59"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general" vertical="center" textRotation="0" wrapText="true" indent="0" shrinkToFit="false"/>
      <protection locked="true" hidden="false"/>
    </xf>
    <xf numFmtId="171" fontId="6" fillId="39" borderId="60" xfId="0" applyFont="true" applyBorder="true" applyAlignment="true" applyProtection="false">
      <alignment horizontal="general" vertical="center" textRotation="0" wrapText="true" indent="0" shrinkToFit="false"/>
      <protection locked="true" hidden="false"/>
    </xf>
    <xf numFmtId="196" fontId="6" fillId="39" borderId="61" xfId="0" applyFont="true" applyBorder="true" applyAlignment="true" applyProtection="false">
      <alignment horizontal="right" vertical="center" textRotation="0" wrapText="tru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3">
    <dxf>
      <fill>
        <patternFill>
          <bgColor rgb="FFCCFFCC"/>
        </patternFill>
      </fill>
    </dxf>
    <dxf>
      <fill>
        <patternFill>
          <bgColor rgb="FFFFCC99"/>
        </patternFill>
      </fill>
    </dxf>
    <dxf>
      <font>
        <b val="1"/>
        <i val="0"/>
      </font>
      <fill>
        <patternFill>
          <bgColor rgb="FFDFDFDF"/>
        </patternFill>
      </fill>
    </dxf>
  </dxfs>
  <colors>
    <indexedColors>
      <rgbColor rgb="FF000000"/>
      <rgbColor rgb="FFFFFFFF"/>
      <rgbColor rgb="FFFF0000"/>
      <rgbColor rgb="FF00FF00"/>
      <rgbColor rgb="FF0000FF"/>
      <rgbColor rgb="FFFAC090"/>
      <rgbColor rgb="FFFF00FF"/>
      <rgbColor rgb="FF00FFFF"/>
      <rgbColor rgb="FFDFDFDF"/>
      <rgbColor rgb="FF008000"/>
      <rgbColor rgb="FF000080"/>
      <rgbColor rgb="FF95B3D7"/>
      <rgbColor rgb="FF800080"/>
      <rgbColor rgb="FF008080"/>
      <rgbColor rgb="FFC0C0C0"/>
      <rgbColor rgb="FF808080"/>
      <rgbColor rgb="FF8EB4E3"/>
      <rgbColor rgb="FFC9211E"/>
      <rgbColor rgb="FFFFFFCC"/>
      <rgbColor rgb="FFCCFFFF"/>
      <rgbColor rgb="FFB7DEE8"/>
      <rgbColor rgb="FFFF8080"/>
      <rgbColor rgb="FF0066CC"/>
      <rgbColor rgb="FFCCCCFF"/>
      <rgbColor rgb="FF000080"/>
      <rgbColor rgb="FFCCC1DA"/>
      <rgbColor rgb="FFC3D69B"/>
      <rgbColor rgb="FF93CDDD"/>
      <rgbColor rgb="FFBFBFBF"/>
      <rgbColor rgb="FFE0E0E0"/>
      <rgbColor rgb="FF80B3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363636"/>
      <rgbColor rgb="FF993300"/>
      <rgbColor rgb="FFB1BBCC"/>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6.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666360</xdr:colOff>
      <xdr:row>2</xdr:row>
      <xdr:rowOff>43920</xdr:rowOff>
    </xdr:to>
    <xdr:sp>
      <xdr:nvSpPr>
        <xdr:cNvPr id="0" name="Text Box 7"/>
        <xdr:cNvSpPr/>
      </xdr:nvSpPr>
      <xdr:spPr>
        <a:xfrm>
          <a:off x="352800" y="95040"/>
          <a:ext cx="7897680" cy="33156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248040</xdr:colOff>
      <xdr:row>12</xdr:row>
      <xdr:rowOff>819360</xdr:rowOff>
    </xdr:to>
    <xdr:sp>
      <xdr:nvSpPr>
        <xdr:cNvPr id="1" name="Rectangle à coins arrondis 5"/>
        <xdr:cNvSpPr/>
      </xdr:nvSpPr>
      <xdr:spPr>
        <a:xfrm>
          <a:off x="13143600" y="3502440"/>
          <a:ext cx="2895480" cy="55728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186120</xdr:colOff>
      <xdr:row>13</xdr:row>
      <xdr:rowOff>519480</xdr:rowOff>
    </xdr:to>
    <xdr:sp>
      <xdr:nvSpPr>
        <xdr:cNvPr id="2" name="Rectangle à coins arrondis 6"/>
        <xdr:cNvSpPr/>
      </xdr:nvSpPr>
      <xdr:spPr>
        <a:xfrm>
          <a:off x="13081680" y="4464360"/>
          <a:ext cx="2895480" cy="55260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281160</xdr:colOff>
      <xdr:row>10</xdr:row>
      <xdr:rowOff>709560</xdr:rowOff>
    </xdr:to>
    <xdr:sp>
      <xdr:nvSpPr>
        <xdr:cNvPr id="3" name="Rectangle à coins arrondis 7"/>
        <xdr:cNvSpPr/>
      </xdr:nvSpPr>
      <xdr:spPr>
        <a:xfrm>
          <a:off x="13176720" y="2476080"/>
          <a:ext cx="2895480" cy="55728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207360</xdr:colOff>
      <xdr:row>9</xdr:row>
      <xdr:rowOff>111960</xdr:rowOff>
    </xdr:to>
    <xdr:sp>
      <xdr:nvSpPr>
        <xdr:cNvPr id="4" name="Rectangle à coins arrondis 8"/>
        <xdr:cNvSpPr/>
      </xdr:nvSpPr>
      <xdr:spPr>
        <a:xfrm>
          <a:off x="13102920" y="1736640"/>
          <a:ext cx="2895480" cy="56016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264600</xdr:colOff>
      <xdr:row>8</xdr:row>
      <xdr:rowOff>128520</xdr:rowOff>
    </xdr:to>
    <xdr:sp>
      <xdr:nvSpPr>
        <xdr:cNvPr id="5" name="Rectangle à coins arrondis 9"/>
        <xdr:cNvSpPr/>
      </xdr:nvSpPr>
      <xdr:spPr>
        <a:xfrm>
          <a:off x="13160160" y="1355400"/>
          <a:ext cx="2895480" cy="26460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33480</xdr:colOff>
      <xdr:row>5</xdr:row>
      <xdr:rowOff>9720</xdr:rowOff>
    </xdr:to>
    <xdr:sp>
      <xdr:nvSpPr>
        <xdr:cNvPr id="6" name="Rectangle à coins arrondis 10"/>
        <xdr:cNvSpPr/>
      </xdr:nvSpPr>
      <xdr:spPr>
        <a:xfrm>
          <a:off x="16400520" y="559080"/>
          <a:ext cx="3462480" cy="44676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105120</xdr:colOff>
      <xdr:row>8</xdr:row>
      <xdr:rowOff>78840</xdr:rowOff>
    </xdr:to>
    <xdr:sp>
      <xdr:nvSpPr>
        <xdr:cNvPr id="7" name="Rectangle à coins arrondis 11"/>
        <xdr:cNvSpPr/>
      </xdr:nvSpPr>
      <xdr:spPr>
        <a:xfrm>
          <a:off x="16398360" y="1103400"/>
          <a:ext cx="3536280" cy="46692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688320</xdr:colOff>
      <xdr:row>2</xdr:row>
      <xdr:rowOff>57240</xdr:rowOff>
    </xdr:to>
    <xdr:sp>
      <xdr:nvSpPr>
        <xdr:cNvPr id="8" name="Rectangle à coins arrondis 12"/>
        <xdr:cNvSpPr/>
      </xdr:nvSpPr>
      <xdr:spPr>
        <a:xfrm>
          <a:off x="16422120" y="47520"/>
          <a:ext cx="3288240" cy="39240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12</xdr:row>
      <xdr:rowOff>107280</xdr:rowOff>
    </xdr:from>
    <xdr:to>
      <xdr:col>18</xdr:col>
      <xdr:colOff>236160</xdr:colOff>
      <xdr:row>28</xdr:row>
      <xdr:rowOff>159840</xdr:rowOff>
    </xdr:to>
    <xdr:sp>
      <xdr:nvSpPr>
        <xdr:cNvPr id="127" name="Rectangle à coins arrondis 1"/>
        <xdr:cNvSpPr/>
      </xdr:nvSpPr>
      <xdr:spPr>
        <a:xfrm>
          <a:off x="17942760" y="2253960"/>
          <a:ext cx="3312360" cy="273492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188640</xdr:colOff>
      <xdr:row>8</xdr:row>
      <xdr:rowOff>21600</xdr:rowOff>
    </xdr:to>
    <xdr:sp>
      <xdr:nvSpPr>
        <xdr:cNvPr id="128" name="Rectangle à coins arrondis 1"/>
        <xdr:cNvSpPr/>
      </xdr:nvSpPr>
      <xdr:spPr>
        <a:xfrm>
          <a:off x="15914160" y="326160"/>
          <a:ext cx="3312360" cy="116604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37</xdr:row>
      <xdr:rowOff>0</xdr:rowOff>
    </xdr:from>
    <xdr:to>
      <xdr:col>6</xdr:col>
      <xdr:colOff>652680</xdr:colOff>
      <xdr:row>41</xdr:row>
      <xdr:rowOff>152640</xdr:rowOff>
    </xdr:to>
    <xdr:sp>
      <xdr:nvSpPr>
        <xdr:cNvPr id="129" name="Rectangle à coins arrondis 1"/>
        <xdr:cNvSpPr/>
      </xdr:nvSpPr>
      <xdr:spPr>
        <a:xfrm>
          <a:off x="4007880" y="6831000"/>
          <a:ext cx="3331080" cy="82332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37</xdr:row>
      <xdr:rowOff>69120</xdr:rowOff>
    </xdr:from>
    <xdr:to>
      <xdr:col>12</xdr:col>
      <xdr:colOff>233640</xdr:colOff>
      <xdr:row>42</xdr:row>
      <xdr:rowOff>55080</xdr:rowOff>
    </xdr:to>
    <xdr:sp>
      <xdr:nvSpPr>
        <xdr:cNvPr id="130" name="Rectangle à coins arrondis 2"/>
        <xdr:cNvSpPr/>
      </xdr:nvSpPr>
      <xdr:spPr>
        <a:xfrm>
          <a:off x="9192600" y="6900120"/>
          <a:ext cx="3357360" cy="82440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173880</xdr:colOff>
      <xdr:row>36</xdr:row>
      <xdr:rowOff>7200</xdr:rowOff>
    </xdr:from>
    <xdr:to>
      <xdr:col>17</xdr:col>
      <xdr:colOff>255240</xdr:colOff>
      <xdr:row>40</xdr:row>
      <xdr:rowOff>159840</xdr:rowOff>
    </xdr:to>
    <xdr:sp>
      <xdr:nvSpPr>
        <xdr:cNvPr id="131" name="Rectangle à coins arrondis 3"/>
        <xdr:cNvSpPr/>
      </xdr:nvSpPr>
      <xdr:spPr>
        <a:xfrm>
          <a:off x="13697280" y="6670800"/>
          <a:ext cx="3312360" cy="82296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159480</xdr:colOff>
      <xdr:row>8</xdr:row>
      <xdr:rowOff>111960</xdr:rowOff>
    </xdr:from>
    <xdr:to>
      <xdr:col>18</xdr:col>
      <xdr:colOff>240840</xdr:colOff>
      <xdr:row>13</xdr:row>
      <xdr:rowOff>97920</xdr:rowOff>
    </xdr:to>
    <xdr:sp>
      <xdr:nvSpPr>
        <xdr:cNvPr id="132" name="Rectangle à coins arrondis 4"/>
        <xdr:cNvSpPr/>
      </xdr:nvSpPr>
      <xdr:spPr>
        <a:xfrm>
          <a:off x="14490720" y="2001600"/>
          <a:ext cx="3312000" cy="84312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45360</xdr:colOff>
      <xdr:row>10</xdr:row>
      <xdr:rowOff>1057320</xdr:rowOff>
    </xdr:to>
    <xdr:sp>
      <xdr:nvSpPr>
        <xdr:cNvPr id="133" name="Rectangle à coins arrondis 1"/>
        <xdr:cNvSpPr/>
      </xdr:nvSpPr>
      <xdr:spPr>
        <a:xfrm>
          <a:off x="17150040" y="2899080"/>
          <a:ext cx="3358080" cy="81936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1377720</xdr:colOff>
      <xdr:row>2</xdr:row>
      <xdr:rowOff>179280</xdr:rowOff>
    </xdr:to>
    <xdr:sp>
      <xdr:nvSpPr>
        <xdr:cNvPr id="9" name="Text Box 34"/>
        <xdr:cNvSpPr/>
      </xdr:nvSpPr>
      <xdr:spPr>
        <a:xfrm>
          <a:off x="525240" y="0"/>
          <a:ext cx="10941120" cy="51264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45360</xdr:colOff>
      <xdr:row>8</xdr:row>
      <xdr:rowOff>319320</xdr:rowOff>
    </xdr:to>
    <xdr:sp>
      <xdr:nvSpPr>
        <xdr:cNvPr id="10" name="Rectangle à coins arrondis 2"/>
        <xdr:cNvSpPr/>
      </xdr:nvSpPr>
      <xdr:spPr>
        <a:xfrm>
          <a:off x="17094600" y="969120"/>
          <a:ext cx="2895120" cy="174456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706320</xdr:colOff>
      <xdr:row>2</xdr:row>
      <xdr:rowOff>61560</xdr:rowOff>
    </xdr:to>
    <xdr:sp>
      <xdr:nvSpPr>
        <xdr:cNvPr id="11" name="Text Box 2"/>
        <xdr:cNvSpPr/>
      </xdr:nvSpPr>
      <xdr:spPr>
        <a:xfrm>
          <a:off x="347760" y="71280"/>
          <a:ext cx="6936840" cy="37296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92880</xdr:colOff>
      <xdr:row>13</xdr:row>
      <xdr:rowOff>165600</xdr:rowOff>
    </xdr:to>
    <xdr:sp>
      <xdr:nvSpPr>
        <xdr:cNvPr id="12" name="Rectangle 20"/>
        <xdr:cNvSpPr/>
      </xdr:nvSpPr>
      <xdr:spPr>
        <a:xfrm>
          <a:off x="3454560" y="1841400"/>
          <a:ext cx="1601280" cy="573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673560</xdr:colOff>
      <xdr:row>25</xdr:row>
      <xdr:rowOff>124920</xdr:rowOff>
    </xdr:to>
    <xdr:sp>
      <xdr:nvSpPr>
        <xdr:cNvPr id="13" name="Rectangle 21"/>
        <xdr:cNvSpPr/>
      </xdr:nvSpPr>
      <xdr:spPr>
        <a:xfrm>
          <a:off x="1532520" y="3922200"/>
          <a:ext cx="1680840" cy="509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conception / Intégration</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274680</xdr:colOff>
      <xdr:row>25</xdr:row>
      <xdr:rowOff>124920</xdr:rowOff>
    </xdr:to>
    <xdr:sp>
      <xdr:nvSpPr>
        <xdr:cNvPr id="14" name="Rectangle 22"/>
        <xdr:cNvSpPr/>
      </xdr:nvSpPr>
      <xdr:spPr>
        <a:xfrm>
          <a:off x="4292280" y="3922200"/>
          <a:ext cx="1753200" cy="509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141480</xdr:colOff>
      <xdr:row>25</xdr:row>
      <xdr:rowOff>124920</xdr:rowOff>
    </xdr:to>
    <xdr:sp>
      <xdr:nvSpPr>
        <xdr:cNvPr id="15" name="Rectangle 23"/>
        <xdr:cNvSpPr/>
      </xdr:nvSpPr>
      <xdr:spPr>
        <a:xfrm>
          <a:off x="6589800" y="3922200"/>
          <a:ext cx="1745640" cy="509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648000</xdr:colOff>
      <xdr:row>14</xdr:row>
      <xdr:rowOff>360</xdr:rowOff>
    </xdr:from>
    <xdr:to>
      <xdr:col>6</xdr:col>
      <xdr:colOff>101160</xdr:colOff>
      <xdr:row>22</xdr:row>
      <xdr:rowOff>127440</xdr:rowOff>
    </xdr:to>
    <xdr:sp>
      <xdr:nvSpPr>
        <xdr:cNvPr id="16" name="Connecteur en angle 24"/>
        <xdr:cNvSpPr/>
      </xdr:nvSpPr>
      <xdr:spPr>
        <a:xfrm flipH="1" flipV="1" rot="5400000">
          <a:off x="2568600" y="2231640"/>
          <a:ext cx="1498680" cy="1876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104400</xdr:colOff>
      <xdr:row>14</xdr:row>
      <xdr:rowOff>360</xdr:rowOff>
    </xdr:from>
    <xdr:to>
      <xdr:col>7</xdr:col>
      <xdr:colOff>212040</xdr:colOff>
      <xdr:row>22</xdr:row>
      <xdr:rowOff>127440</xdr:rowOff>
    </xdr:to>
    <xdr:sp>
      <xdr:nvSpPr>
        <xdr:cNvPr id="17" name="Connecteur en angle 25"/>
        <xdr:cNvSpPr/>
      </xdr:nvSpPr>
      <xdr:spPr>
        <a:xfrm flipV="1" rot="16200000">
          <a:off x="3967560" y="2712240"/>
          <a:ext cx="1498680" cy="9154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104400</xdr:colOff>
      <xdr:row>14</xdr:row>
      <xdr:rowOff>360</xdr:rowOff>
    </xdr:from>
    <xdr:to>
      <xdr:col>10</xdr:col>
      <xdr:colOff>78480</xdr:colOff>
      <xdr:row>22</xdr:row>
      <xdr:rowOff>127440</xdr:rowOff>
    </xdr:to>
    <xdr:sp>
      <xdr:nvSpPr>
        <xdr:cNvPr id="18" name="Connecteur en angle 26"/>
        <xdr:cNvSpPr/>
      </xdr:nvSpPr>
      <xdr:spPr>
        <a:xfrm flipV="1" rot="16200000">
          <a:off x="5112360" y="1567440"/>
          <a:ext cx="1498680" cy="32050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564480</xdr:colOff>
      <xdr:row>14</xdr:row>
      <xdr:rowOff>2880</xdr:rowOff>
    </xdr:to>
    <xdr:sp>
      <xdr:nvSpPr>
        <xdr:cNvPr id="19" name="Rectangle 27"/>
        <xdr:cNvSpPr/>
      </xdr:nvSpPr>
      <xdr:spPr>
        <a:xfrm>
          <a:off x="551160" y="1850040"/>
          <a:ext cx="1745280" cy="57384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240" y="2129400"/>
          <a:ext cx="115632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664560</xdr:colOff>
      <xdr:row>9</xdr:row>
      <xdr:rowOff>56880</xdr:rowOff>
    </xdr:to>
    <xdr:sp>
      <xdr:nvSpPr>
        <xdr:cNvPr id="21" name="ZoneTexte 39"/>
        <xdr:cNvSpPr/>
      </xdr:nvSpPr>
      <xdr:spPr>
        <a:xfrm>
          <a:off x="3974040" y="1049400"/>
          <a:ext cx="165348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twoCellAnchor editAs="twoCell">
    <xdr:from>
      <xdr:col>14</xdr:col>
      <xdr:colOff>47520</xdr:colOff>
      <xdr:row>3</xdr:row>
      <xdr:rowOff>23760</xdr:rowOff>
    </xdr:from>
    <xdr:to>
      <xdr:col>17</xdr:col>
      <xdr:colOff>474120</xdr:colOff>
      <xdr:row>13</xdr:row>
      <xdr:rowOff>92880</xdr:rowOff>
    </xdr:to>
    <xdr:sp>
      <xdr:nvSpPr>
        <xdr:cNvPr id="22" name="Rectangle à coins arrondis 1"/>
        <xdr:cNvSpPr/>
      </xdr:nvSpPr>
      <xdr:spPr>
        <a:xfrm>
          <a:off x="10664640" y="568440"/>
          <a:ext cx="2849760" cy="1774080"/>
        </a:xfrm>
        <a:prstGeom prst="wedgeRoundRectCallout">
          <a:avLst>
            <a:gd name="adj1" fmla="val -57675"/>
            <a:gd name="adj2" fmla="val 11387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OBS : Vous pouvez  créer l'organigramme sous Excel  ou bien dans le logiciel de votre choix et coller ici une image.</a:t>
          </a:r>
          <a:endParaRPr b="0" lang="fr-FR"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736920</xdr:colOff>
      <xdr:row>2</xdr:row>
      <xdr:rowOff>38520</xdr:rowOff>
    </xdr:to>
    <xdr:sp>
      <xdr:nvSpPr>
        <xdr:cNvPr id="23" name="Text Box 2"/>
        <xdr:cNvSpPr/>
      </xdr:nvSpPr>
      <xdr:spPr>
        <a:xfrm>
          <a:off x="203040" y="48240"/>
          <a:ext cx="7112160" cy="37296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543960</xdr:colOff>
      <xdr:row>8</xdr:row>
      <xdr:rowOff>83160</xdr:rowOff>
    </xdr:from>
    <xdr:to>
      <xdr:col>7</xdr:col>
      <xdr:colOff>529920</xdr:colOff>
      <xdr:row>10</xdr:row>
      <xdr:rowOff>98280</xdr:rowOff>
    </xdr:to>
    <xdr:sp>
      <xdr:nvSpPr>
        <xdr:cNvPr id="24" name="Rectangle 2"/>
        <xdr:cNvSpPr/>
      </xdr:nvSpPr>
      <xdr:spPr>
        <a:xfrm>
          <a:off x="3891600" y="1475640"/>
          <a:ext cx="1601280" cy="357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Solution A</a:t>
          </a:r>
          <a:endParaRPr b="0" lang="fr-FR" sz="1100" spc="-1" strike="noStrike">
            <a:latin typeface="Times New Roman"/>
          </a:endParaRPr>
        </a:p>
      </xdr:txBody>
    </xdr:sp>
    <xdr:clientData/>
  </xdr:twoCellAnchor>
  <xdr:twoCellAnchor editAs="twoCell">
    <xdr:from>
      <xdr:col>4</xdr:col>
      <xdr:colOff>236160</xdr:colOff>
      <xdr:row>13</xdr:row>
      <xdr:rowOff>46800</xdr:rowOff>
    </xdr:from>
    <xdr:to>
      <xdr:col>5</xdr:col>
      <xdr:colOff>639360</xdr:colOff>
      <xdr:row>15</xdr:row>
      <xdr:rowOff>69120</xdr:rowOff>
    </xdr:to>
    <xdr:sp>
      <xdr:nvSpPr>
        <xdr:cNvPr id="25" name="Rectangle 3"/>
        <xdr:cNvSpPr/>
      </xdr:nvSpPr>
      <xdr:spPr>
        <a:xfrm>
          <a:off x="2775960" y="2296440"/>
          <a:ext cx="1211040" cy="36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a:t>
          </a:r>
          <a:endParaRPr b="0" lang="fr-FR" sz="1100" spc="-1" strike="noStrike">
            <a:latin typeface="Times New Roman"/>
          </a:endParaRPr>
        </a:p>
      </xdr:txBody>
    </xdr:sp>
    <xdr:clientData/>
  </xdr:twoCellAnchor>
  <xdr:twoCellAnchor editAs="twoCell">
    <xdr:from>
      <xdr:col>7</xdr:col>
      <xdr:colOff>36720</xdr:colOff>
      <xdr:row>13</xdr:row>
      <xdr:rowOff>46800</xdr:rowOff>
    </xdr:from>
    <xdr:to>
      <xdr:col>8</xdr:col>
      <xdr:colOff>439920</xdr:colOff>
      <xdr:row>15</xdr:row>
      <xdr:rowOff>69480</xdr:rowOff>
    </xdr:to>
    <xdr:sp>
      <xdr:nvSpPr>
        <xdr:cNvPr id="26" name="Rectangle 4"/>
        <xdr:cNvSpPr/>
      </xdr:nvSpPr>
      <xdr:spPr>
        <a:xfrm>
          <a:off x="4999680" y="2296440"/>
          <a:ext cx="1211040" cy="36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A2</a:t>
          </a:r>
          <a:endParaRPr b="0" lang="fr-FR" sz="1100" spc="-1" strike="noStrike">
            <a:latin typeface="Times New Roman"/>
          </a:endParaRPr>
        </a:p>
      </xdr:txBody>
    </xdr:sp>
    <xdr:clientData/>
  </xdr:twoCellAnchor>
  <xdr:twoCellAnchor editAs="twoCell">
    <xdr:from>
      <xdr:col>8</xdr:col>
      <xdr:colOff>561600</xdr:colOff>
      <xdr:row>13</xdr:row>
      <xdr:rowOff>43560</xdr:rowOff>
    </xdr:from>
    <xdr:to>
      <xdr:col>10</xdr:col>
      <xdr:colOff>198720</xdr:colOff>
      <xdr:row>15</xdr:row>
      <xdr:rowOff>50760</xdr:rowOff>
    </xdr:to>
    <xdr:sp>
      <xdr:nvSpPr>
        <xdr:cNvPr id="27" name="Rectangle 5"/>
        <xdr:cNvSpPr/>
      </xdr:nvSpPr>
      <xdr:spPr>
        <a:xfrm>
          <a:off x="6332400" y="2293200"/>
          <a:ext cx="125244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A3</a:t>
          </a:r>
          <a:endParaRPr b="0" lang="fr-FR" sz="1100" spc="-1" strike="noStrike">
            <a:latin typeface="Times New Roman"/>
          </a:endParaRPr>
        </a:p>
      </xdr:txBody>
    </xdr:sp>
    <xdr:clientData/>
  </xdr:twoCellAnchor>
  <xdr:twoCellAnchor editAs="twoCell">
    <xdr:from>
      <xdr:col>5</xdr:col>
      <xdr:colOff>44640</xdr:colOff>
      <xdr:row>10</xdr:row>
      <xdr:rowOff>100440</xdr:rowOff>
    </xdr:from>
    <xdr:to>
      <xdr:col>6</xdr:col>
      <xdr:colOff>537840</xdr:colOff>
      <xdr:row>13</xdr:row>
      <xdr:rowOff>45000</xdr:rowOff>
    </xdr:to>
    <xdr:sp>
      <xdr:nvSpPr>
        <xdr:cNvPr id="28" name="Connecteur en angle 6"/>
        <xdr:cNvSpPr/>
      </xdr:nvSpPr>
      <xdr:spPr>
        <a:xfrm flipH="1" flipV="1" rot="5400000">
          <a:off x="3812400" y="1413720"/>
          <a:ext cx="459000" cy="13006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541080</xdr:colOff>
      <xdr:row>10</xdr:row>
      <xdr:rowOff>100440</xdr:rowOff>
    </xdr:from>
    <xdr:to>
      <xdr:col>7</xdr:col>
      <xdr:colOff>628920</xdr:colOff>
      <xdr:row>13</xdr:row>
      <xdr:rowOff>45000</xdr:rowOff>
    </xdr:to>
    <xdr:sp>
      <xdr:nvSpPr>
        <xdr:cNvPr id="29" name="Connecteur en angle 7"/>
        <xdr:cNvSpPr/>
      </xdr:nvSpPr>
      <xdr:spPr>
        <a:xfrm flipV="1" rot="16200000">
          <a:off x="4914360" y="1616400"/>
          <a:ext cx="459000" cy="8956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541080</xdr:colOff>
      <xdr:row>10</xdr:row>
      <xdr:rowOff>100440</xdr:rowOff>
    </xdr:from>
    <xdr:to>
      <xdr:col>9</xdr:col>
      <xdr:colOff>378360</xdr:colOff>
      <xdr:row>13</xdr:row>
      <xdr:rowOff>41400</xdr:rowOff>
    </xdr:to>
    <xdr:sp>
      <xdr:nvSpPr>
        <xdr:cNvPr id="30" name="Connecteur en angle 8"/>
        <xdr:cNvSpPr/>
      </xdr:nvSpPr>
      <xdr:spPr>
        <a:xfrm flipV="1" rot="16200000">
          <a:off x="5598360" y="932400"/>
          <a:ext cx="455400" cy="22604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532800</xdr:colOff>
      <xdr:row>5</xdr:row>
      <xdr:rowOff>49680</xdr:rowOff>
    </xdr:from>
    <xdr:to>
      <xdr:col>7</xdr:col>
      <xdr:colOff>529920</xdr:colOff>
      <xdr:row>7</xdr:row>
      <xdr:rowOff>25200</xdr:rowOff>
    </xdr:to>
    <xdr:sp>
      <xdr:nvSpPr>
        <xdr:cNvPr id="31" name="ZoneTexte 39"/>
        <xdr:cNvSpPr/>
      </xdr:nvSpPr>
      <xdr:spPr>
        <a:xfrm>
          <a:off x="3880440" y="927720"/>
          <a:ext cx="161244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PBS (exemple)</a:t>
          </a:r>
          <a:endParaRPr b="0" lang="fr-FR" sz="1800" spc="-1" strike="noStrike">
            <a:latin typeface="Times New Roman"/>
          </a:endParaRPr>
        </a:p>
      </xdr:txBody>
    </xdr:sp>
    <xdr:clientData/>
  </xdr:twoCellAnchor>
  <xdr:twoCellAnchor editAs="twoCell">
    <xdr:from>
      <xdr:col>5</xdr:col>
      <xdr:colOff>266400</xdr:colOff>
      <xdr:row>16</xdr:row>
      <xdr:rowOff>43560</xdr:rowOff>
    </xdr:from>
    <xdr:to>
      <xdr:col>6</xdr:col>
      <xdr:colOff>669600</xdr:colOff>
      <xdr:row>18</xdr:row>
      <xdr:rowOff>50760</xdr:rowOff>
    </xdr:to>
    <xdr:sp>
      <xdr:nvSpPr>
        <xdr:cNvPr id="32" name="Rectangle 10"/>
        <xdr:cNvSpPr/>
      </xdr:nvSpPr>
      <xdr:spPr>
        <a:xfrm>
          <a:off x="3614040" y="2807640"/>
          <a:ext cx="121068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A11</a:t>
          </a:r>
          <a:endParaRPr b="0" lang="fr-FR" sz="1100" spc="-1" strike="noStrike">
            <a:latin typeface="Times New Roman"/>
          </a:endParaRPr>
        </a:p>
      </xdr:txBody>
    </xdr:sp>
    <xdr:clientData/>
  </xdr:twoCellAnchor>
  <xdr:twoCellAnchor editAs="twoCell">
    <xdr:from>
      <xdr:col>5</xdr:col>
      <xdr:colOff>266400</xdr:colOff>
      <xdr:row>22</xdr:row>
      <xdr:rowOff>15120</xdr:rowOff>
    </xdr:from>
    <xdr:to>
      <xdr:col>6</xdr:col>
      <xdr:colOff>669600</xdr:colOff>
      <xdr:row>24</xdr:row>
      <xdr:rowOff>37800</xdr:rowOff>
    </xdr:to>
    <xdr:sp>
      <xdr:nvSpPr>
        <xdr:cNvPr id="33" name="Rectangle 11"/>
        <xdr:cNvSpPr/>
      </xdr:nvSpPr>
      <xdr:spPr>
        <a:xfrm>
          <a:off x="3614040" y="3807720"/>
          <a:ext cx="1210680" cy="365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A13</a:t>
          </a:r>
          <a:endParaRPr b="0" lang="fr-FR" sz="1100" spc="-1" strike="noStrike">
            <a:latin typeface="Times New Roman"/>
          </a:endParaRPr>
        </a:p>
      </xdr:txBody>
    </xdr:sp>
    <xdr:clientData/>
  </xdr:twoCellAnchor>
  <xdr:twoCellAnchor editAs="twoCell">
    <xdr:from>
      <xdr:col>5</xdr:col>
      <xdr:colOff>266400</xdr:colOff>
      <xdr:row>19</xdr:row>
      <xdr:rowOff>33120</xdr:rowOff>
    </xdr:from>
    <xdr:to>
      <xdr:col>6</xdr:col>
      <xdr:colOff>669600</xdr:colOff>
      <xdr:row>21</xdr:row>
      <xdr:rowOff>48240</xdr:rowOff>
    </xdr:to>
    <xdr:sp>
      <xdr:nvSpPr>
        <xdr:cNvPr id="34" name="Rectangle 12"/>
        <xdr:cNvSpPr/>
      </xdr:nvSpPr>
      <xdr:spPr>
        <a:xfrm>
          <a:off x="3614040" y="3311280"/>
          <a:ext cx="121068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A12</a:t>
          </a:r>
          <a:endParaRPr b="0" lang="fr-FR" sz="1100" spc="-1" strike="noStrike">
            <a:latin typeface="Times New Roman"/>
          </a:endParaRPr>
        </a:p>
      </xdr:txBody>
    </xdr:sp>
    <xdr:clientData/>
  </xdr:twoCellAnchor>
  <xdr:twoCellAnchor editAs="twoCell">
    <xdr:from>
      <xdr:col>5</xdr:col>
      <xdr:colOff>45720</xdr:colOff>
      <xdr:row>15</xdr:row>
      <xdr:rowOff>74520</xdr:rowOff>
    </xdr:from>
    <xdr:to>
      <xdr:col>5</xdr:col>
      <xdr:colOff>267120</xdr:colOff>
      <xdr:row>17</xdr:row>
      <xdr:rowOff>52920</xdr:rowOff>
    </xdr:to>
    <xdr:sp>
      <xdr:nvSpPr>
        <xdr:cNvPr id="35" name="Connecteur en angle 13"/>
        <xdr:cNvSpPr/>
      </xdr:nvSpPr>
      <xdr:spPr>
        <a:xfrm rot="10800000">
          <a:off x="3393000" y="2666520"/>
          <a:ext cx="221400" cy="321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45720</xdr:colOff>
      <xdr:row>15</xdr:row>
      <xdr:rowOff>74520</xdr:rowOff>
    </xdr:from>
    <xdr:to>
      <xdr:col>5</xdr:col>
      <xdr:colOff>267120</xdr:colOff>
      <xdr:row>23</xdr:row>
      <xdr:rowOff>32400</xdr:rowOff>
    </xdr:to>
    <xdr:sp>
      <xdr:nvSpPr>
        <xdr:cNvPr id="36" name="Connecteur en angle 14"/>
        <xdr:cNvSpPr/>
      </xdr:nvSpPr>
      <xdr:spPr>
        <a:xfrm rot="10800000">
          <a:off x="3393000" y="2666520"/>
          <a:ext cx="221400" cy="1329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45720</xdr:colOff>
      <xdr:row>15</xdr:row>
      <xdr:rowOff>74520</xdr:rowOff>
    </xdr:from>
    <xdr:to>
      <xdr:col>5</xdr:col>
      <xdr:colOff>267120</xdr:colOff>
      <xdr:row>20</xdr:row>
      <xdr:rowOff>42840</xdr:rowOff>
    </xdr:to>
    <xdr:sp>
      <xdr:nvSpPr>
        <xdr:cNvPr id="37" name="Connecteur en angle 15"/>
        <xdr:cNvSpPr/>
      </xdr:nvSpPr>
      <xdr:spPr>
        <a:xfrm rot="10800000">
          <a:off x="3393000" y="2666880"/>
          <a:ext cx="221400" cy="825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154800</xdr:colOff>
      <xdr:row>1</xdr:row>
      <xdr:rowOff>154800</xdr:rowOff>
    </xdr:from>
    <xdr:to>
      <xdr:col>17</xdr:col>
      <xdr:colOff>581400</xdr:colOff>
      <xdr:row>7</xdr:row>
      <xdr:rowOff>128880</xdr:rowOff>
    </xdr:to>
    <xdr:sp>
      <xdr:nvSpPr>
        <xdr:cNvPr id="38" name="Rectangle à coins arrondis 16"/>
        <xdr:cNvSpPr/>
      </xdr:nvSpPr>
      <xdr:spPr>
        <a:xfrm>
          <a:off x="10771920" y="375480"/>
          <a:ext cx="2849760" cy="97416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PBS : Vous pouvez  créer l'arbre produit sous Excel  ou bien dans le logiciel de votre choix et coller ici une image.</a:t>
          </a:r>
          <a:endParaRPr b="0" lang="fr-FR" sz="1100" spc="-1" strike="noStrike">
            <a:latin typeface="Times New Roman"/>
          </a:endParaRPr>
        </a:p>
      </xdr:txBody>
    </xdr:sp>
    <xdr:clientData/>
  </xdr:twoCellAnchor>
  <xdr:twoCellAnchor editAs="twoCell">
    <xdr:from>
      <xdr:col>2</xdr:col>
      <xdr:colOff>69120</xdr:colOff>
      <xdr:row>13</xdr:row>
      <xdr:rowOff>59400</xdr:rowOff>
    </xdr:from>
    <xdr:to>
      <xdr:col>3</xdr:col>
      <xdr:colOff>472320</xdr:colOff>
      <xdr:row>15</xdr:row>
      <xdr:rowOff>81720</xdr:rowOff>
    </xdr:to>
    <xdr:sp>
      <xdr:nvSpPr>
        <xdr:cNvPr id="39" name="Rectangle 17"/>
        <xdr:cNvSpPr/>
      </xdr:nvSpPr>
      <xdr:spPr>
        <a:xfrm>
          <a:off x="993600" y="2309040"/>
          <a:ext cx="1210680" cy="36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Projet</a:t>
          </a:r>
          <a:endParaRPr b="0" lang="fr-FR" sz="1100" spc="-1" strike="noStrike">
            <a:latin typeface="Times New Roman"/>
          </a:endParaRPr>
        </a:p>
      </xdr:txBody>
    </xdr:sp>
    <xdr:clientData/>
  </xdr:twoCellAnchor>
  <xdr:twoCellAnchor editAs="twoCell">
    <xdr:from>
      <xdr:col>3</xdr:col>
      <xdr:colOff>94680</xdr:colOff>
      <xdr:row>16</xdr:row>
      <xdr:rowOff>45720</xdr:rowOff>
    </xdr:from>
    <xdr:to>
      <xdr:col>4</xdr:col>
      <xdr:colOff>497880</xdr:colOff>
      <xdr:row>18</xdr:row>
      <xdr:rowOff>52920</xdr:rowOff>
    </xdr:to>
    <xdr:sp>
      <xdr:nvSpPr>
        <xdr:cNvPr id="40" name="Rectangle 18"/>
        <xdr:cNvSpPr/>
      </xdr:nvSpPr>
      <xdr:spPr>
        <a:xfrm>
          <a:off x="1826640" y="2809800"/>
          <a:ext cx="121104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du besoin</a:t>
          </a:r>
          <a:endParaRPr b="0" lang="fr-FR" sz="1100" spc="-1" strike="noStrike">
            <a:latin typeface="Times New Roman"/>
          </a:endParaRPr>
        </a:p>
      </xdr:txBody>
    </xdr:sp>
    <xdr:clientData/>
  </xdr:twoCellAnchor>
  <xdr:twoCellAnchor editAs="twoCell">
    <xdr:from>
      <xdr:col>2</xdr:col>
      <xdr:colOff>656280</xdr:colOff>
      <xdr:row>15</xdr:row>
      <xdr:rowOff>87120</xdr:rowOff>
    </xdr:from>
    <xdr:to>
      <xdr:col>3</xdr:col>
      <xdr:colOff>96120</xdr:colOff>
      <xdr:row>17</xdr:row>
      <xdr:rowOff>51480</xdr:rowOff>
    </xdr:to>
    <xdr:sp>
      <xdr:nvSpPr>
        <xdr:cNvPr id="41" name="Connecteur en angle 19"/>
        <xdr:cNvSpPr/>
      </xdr:nvSpPr>
      <xdr:spPr>
        <a:xfrm rot="10800000">
          <a:off x="1580400" y="2679480"/>
          <a:ext cx="247320" cy="3074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19</xdr:row>
      <xdr:rowOff>31680</xdr:rowOff>
    </xdr:from>
    <xdr:to>
      <xdr:col>4</xdr:col>
      <xdr:colOff>531360</xdr:colOff>
      <xdr:row>21</xdr:row>
      <xdr:rowOff>38880</xdr:rowOff>
    </xdr:to>
    <xdr:sp>
      <xdr:nvSpPr>
        <xdr:cNvPr id="42" name="Rectangle 20"/>
        <xdr:cNvSpPr/>
      </xdr:nvSpPr>
      <xdr:spPr>
        <a:xfrm>
          <a:off x="1860120" y="3309840"/>
          <a:ext cx="121104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Projet</a:t>
          </a:r>
          <a:endParaRPr b="0" lang="fr-FR" sz="1100" spc="-1" strike="noStrike">
            <a:latin typeface="Times New Roman"/>
          </a:endParaRPr>
        </a:p>
      </xdr:txBody>
    </xdr:sp>
    <xdr:clientData/>
  </xdr:twoCellAnchor>
  <xdr:twoCellAnchor editAs="twoCell">
    <xdr:from>
      <xdr:col>3</xdr:col>
      <xdr:colOff>137880</xdr:colOff>
      <xdr:row>22</xdr:row>
      <xdr:rowOff>100440</xdr:rowOff>
    </xdr:from>
    <xdr:to>
      <xdr:col>4</xdr:col>
      <xdr:colOff>541080</xdr:colOff>
      <xdr:row>24</xdr:row>
      <xdr:rowOff>107640</xdr:rowOff>
    </xdr:to>
    <xdr:sp>
      <xdr:nvSpPr>
        <xdr:cNvPr id="43" name="Rectangle 21"/>
        <xdr:cNvSpPr/>
      </xdr:nvSpPr>
      <xdr:spPr>
        <a:xfrm>
          <a:off x="1869840" y="3893040"/>
          <a:ext cx="121104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Tableaux de bord</a:t>
          </a:r>
          <a:endParaRPr b="0" lang="fr-FR" sz="1100" spc="-1" strike="noStrike">
            <a:latin typeface="Times New Roman"/>
          </a:endParaRPr>
        </a:p>
      </xdr:txBody>
    </xdr:sp>
    <xdr:clientData/>
  </xdr:twoCellAnchor>
  <xdr:twoCellAnchor editAs="twoCell">
    <xdr:from>
      <xdr:col>3</xdr:col>
      <xdr:colOff>194760</xdr:colOff>
      <xdr:row>26</xdr:row>
      <xdr:rowOff>14760</xdr:rowOff>
    </xdr:from>
    <xdr:to>
      <xdr:col>4</xdr:col>
      <xdr:colOff>597960</xdr:colOff>
      <xdr:row>28</xdr:row>
      <xdr:rowOff>21960</xdr:rowOff>
    </xdr:to>
    <xdr:sp>
      <xdr:nvSpPr>
        <xdr:cNvPr id="44" name="Rectangle 22"/>
        <xdr:cNvSpPr/>
      </xdr:nvSpPr>
      <xdr:spPr>
        <a:xfrm>
          <a:off x="1926720" y="4493160"/>
          <a:ext cx="121104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a:t>
          </a:r>
          <a:endParaRPr b="0" lang="fr-FR" sz="1100" spc="-1" strike="noStrike">
            <a:latin typeface="Times New Roman"/>
          </a:endParaRPr>
        </a:p>
      </xdr:txBody>
    </xdr:sp>
    <xdr:clientData/>
  </xdr:twoCellAnchor>
  <xdr:twoCellAnchor editAs="twoCell">
    <xdr:from>
      <xdr:col>10</xdr:col>
      <xdr:colOff>435600</xdr:colOff>
      <xdr:row>13</xdr:row>
      <xdr:rowOff>45000</xdr:rowOff>
    </xdr:from>
    <xdr:to>
      <xdr:col>12</xdr:col>
      <xdr:colOff>76680</xdr:colOff>
      <xdr:row>15</xdr:row>
      <xdr:rowOff>67320</xdr:rowOff>
    </xdr:to>
    <xdr:sp>
      <xdr:nvSpPr>
        <xdr:cNvPr id="45" name="Rectangle 23"/>
        <xdr:cNvSpPr/>
      </xdr:nvSpPr>
      <xdr:spPr>
        <a:xfrm>
          <a:off x="7821720" y="2294640"/>
          <a:ext cx="1256400" cy="36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11</xdr:col>
      <xdr:colOff>473400</xdr:colOff>
      <xdr:row>16</xdr:row>
      <xdr:rowOff>114840</xdr:rowOff>
    </xdr:from>
    <xdr:to>
      <xdr:col>13</xdr:col>
      <xdr:colOff>114480</xdr:colOff>
      <xdr:row>18</xdr:row>
      <xdr:rowOff>122040</xdr:rowOff>
    </xdr:to>
    <xdr:sp>
      <xdr:nvSpPr>
        <xdr:cNvPr id="46" name="Rectangle 24"/>
        <xdr:cNvSpPr/>
      </xdr:nvSpPr>
      <xdr:spPr>
        <a:xfrm>
          <a:off x="8667360" y="2878920"/>
          <a:ext cx="1256400" cy="34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d'architecture</a:t>
          </a:r>
          <a:endParaRPr b="0" lang="fr-FR" sz="1100" spc="-1" strike="noStrike">
            <a:latin typeface="Times New Roman"/>
          </a:endParaRPr>
        </a:p>
      </xdr:txBody>
    </xdr:sp>
    <xdr:clientData/>
  </xdr:twoCellAnchor>
  <xdr:twoCellAnchor editAs="twoCell">
    <xdr:from>
      <xdr:col>11</xdr:col>
      <xdr:colOff>483120</xdr:colOff>
      <xdr:row>19</xdr:row>
      <xdr:rowOff>124200</xdr:rowOff>
    </xdr:from>
    <xdr:to>
      <xdr:col>13</xdr:col>
      <xdr:colOff>124200</xdr:colOff>
      <xdr:row>21</xdr:row>
      <xdr:rowOff>131400</xdr:rowOff>
    </xdr:to>
    <xdr:sp>
      <xdr:nvSpPr>
        <xdr:cNvPr id="47" name="Rectangle 25"/>
        <xdr:cNvSpPr/>
      </xdr:nvSpPr>
      <xdr:spPr>
        <a:xfrm>
          <a:off x="8677080" y="3402360"/>
          <a:ext cx="125640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de test</a:t>
          </a:r>
          <a:endParaRPr b="0" lang="fr-FR" sz="1100" spc="-1" strike="noStrike">
            <a:latin typeface="Times New Roman"/>
          </a:endParaRPr>
        </a:p>
      </xdr:txBody>
    </xdr:sp>
    <xdr:clientData/>
  </xdr:twoCellAnchor>
  <xdr:twoCellAnchor editAs="twoCell">
    <xdr:from>
      <xdr:col>11</xdr:col>
      <xdr:colOff>260640</xdr:colOff>
      <xdr:row>15</xdr:row>
      <xdr:rowOff>72720</xdr:rowOff>
    </xdr:from>
    <xdr:to>
      <xdr:col>11</xdr:col>
      <xdr:colOff>474480</xdr:colOff>
      <xdr:row>17</xdr:row>
      <xdr:rowOff>120600</xdr:rowOff>
    </xdr:to>
    <xdr:sp>
      <xdr:nvSpPr>
        <xdr:cNvPr id="48" name="Connecteur en angle 26"/>
        <xdr:cNvSpPr/>
      </xdr:nvSpPr>
      <xdr:spPr>
        <a:xfrm rot="10800000">
          <a:off x="8454600" y="2665080"/>
          <a:ext cx="213840" cy="390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11</xdr:col>
      <xdr:colOff>261000</xdr:colOff>
      <xdr:row>15</xdr:row>
      <xdr:rowOff>73080</xdr:rowOff>
    </xdr:from>
    <xdr:to>
      <xdr:col>11</xdr:col>
      <xdr:colOff>484200</xdr:colOff>
      <xdr:row>20</xdr:row>
      <xdr:rowOff>130320</xdr:rowOff>
    </xdr:to>
    <xdr:sp>
      <xdr:nvSpPr>
        <xdr:cNvPr id="49" name="Connecteur en angle 27"/>
        <xdr:cNvSpPr/>
      </xdr:nvSpPr>
      <xdr:spPr>
        <a:xfrm rot="10800000">
          <a:off x="8454960" y="2665080"/>
          <a:ext cx="223200" cy="914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655560</xdr:colOff>
      <xdr:row>15</xdr:row>
      <xdr:rowOff>87120</xdr:rowOff>
    </xdr:from>
    <xdr:to>
      <xdr:col>3</xdr:col>
      <xdr:colOff>128880</xdr:colOff>
      <xdr:row>20</xdr:row>
      <xdr:rowOff>37440</xdr:rowOff>
    </xdr:to>
    <xdr:sp>
      <xdr:nvSpPr>
        <xdr:cNvPr id="50" name="Connecteur en angle 32"/>
        <xdr:cNvSpPr/>
      </xdr:nvSpPr>
      <xdr:spPr>
        <a:xfrm rot="10800000">
          <a:off x="1580040" y="2679480"/>
          <a:ext cx="280800" cy="807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655920</xdr:colOff>
      <xdr:row>15</xdr:row>
      <xdr:rowOff>86760</xdr:rowOff>
    </xdr:from>
    <xdr:to>
      <xdr:col>3</xdr:col>
      <xdr:colOff>138600</xdr:colOff>
      <xdr:row>23</xdr:row>
      <xdr:rowOff>106200</xdr:rowOff>
    </xdr:to>
    <xdr:sp>
      <xdr:nvSpPr>
        <xdr:cNvPr id="51" name="Connecteur en angle 33"/>
        <xdr:cNvSpPr/>
      </xdr:nvSpPr>
      <xdr:spPr>
        <a:xfrm rot="10800000">
          <a:off x="1580400" y="2679120"/>
          <a:ext cx="290160" cy="1391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656280</xdr:colOff>
      <xdr:row>15</xdr:row>
      <xdr:rowOff>87120</xdr:rowOff>
    </xdr:from>
    <xdr:to>
      <xdr:col>3</xdr:col>
      <xdr:colOff>196200</xdr:colOff>
      <xdr:row>27</xdr:row>
      <xdr:rowOff>20520</xdr:rowOff>
    </xdr:to>
    <xdr:sp>
      <xdr:nvSpPr>
        <xdr:cNvPr id="52" name="Connecteur en angle 34"/>
        <xdr:cNvSpPr/>
      </xdr:nvSpPr>
      <xdr:spPr>
        <a:xfrm rot="10800000">
          <a:off x="1580400" y="2679480"/>
          <a:ext cx="347400" cy="1990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655200</xdr:colOff>
      <xdr:row>10</xdr:row>
      <xdr:rowOff>100440</xdr:rowOff>
    </xdr:from>
    <xdr:to>
      <xdr:col>6</xdr:col>
      <xdr:colOff>538200</xdr:colOff>
      <xdr:row>13</xdr:row>
      <xdr:rowOff>57240</xdr:rowOff>
    </xdr:to>
    <xdr:sp>
      <xdr:nvSpPr>
        <xdr:cNvPr id="53" name="Connecteur en angle 42"/>
        <xdr:cNvSpPr/>
      </xdr:nvSpPr>
      <xdr:spPr>
        <a:xfrm flipH="1" flipV="1" rot="5400000">
          <a:off x="2900160" y="513360"/>
          <a:ext cx="471240" cy="31136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540720</xdr:colOff>
      <xdr:row>10</xdr:row>
      <xdr:rowOff>100440</xdr:rowOff>
    </xdr:from>
    <xdr:to>
      <xdr:col>11</xdr:col>
      <xdr:colOff>258120</xdr:colOff>
      <xdr:row>13</xdr:row>
      <xdr:rowOff>42840</xdr:rowOff>
    </xdr:to>
    <xdr:sp>
      <xdr:nvSpPr>
        <xdr:cNvPr id="54" name="Connecteur en angle 45"/>
        <xdr:cNvSpPr/>
      </xdr:nvSpPr>
      <xdr:spPr>
        <a:xfrm flipV="1" rot="16200000">
          <a:off x="6345360" y="185040"/>
          <a:ext cx="456840" cy="37562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36</xdr:row>
      <xdr:rowOff>360</xdr:rowOff>
    </xdr:from>
    <xdr:to>
      <xdr:col>7</xdr:col>
      <xdr:colOff>529920</xdr:colOff>
      <xdr:row>38</xdr:row>
      <xdr:rowOff>89640</xdr:rowOff>
    </xdr:to>
    <xdr:sp>
      <xdr:nvSpPr>
        <xdr:cNvPr id="55" name="Rectangle 2"/>
        <xdr:cNvSpPr/>
      </xdr:nvSpPr>
      <xdr:spPr>
        <a:xfrm>
          <a:off x="3891600" y="6193440"/>
          <a:ext cx="1601280" cy="432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4</xdr:col>
      <xdr:colOff>236160</xdr:colOff>
      <xdr:row>41</xdr:row>
      <xdr:rowOff>36000</xdr:rowOff>
    </xdr:from>
    <xdr:to>
      <xdr:col>5</xdr:col>
      <xdr:colOff>639360</xdr:colOff>
      <xdr:row>43</xdr:row>
      <xdr:rowOff>36720</xdr:rowOff>
    </xdr:to>
    <xdr:sp>
      <xdr:nvSpPr>
        <xdr:cNvPr id="56" name="Rectangle 3"/>
        <xdr:cNvSpPr/>
      </xdr:nvSpPr>
      <xdr:spPr>
        <a:xfrm>
          <a:off x="2775960" y="7185240"/>
          <a:ext cx="1211040" cy="442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44640</xdr:colOff>
      <xdr:row>38</xdr:row>
      <xdr:rowOff>92160</xdr:rowOff>
    </xdr:from>
    <xdr:to>
      <xdr:col>6</xdr:col>
      <xdr:colOff>537840</xdr:colOff>
      <xdr:row>41</xdr:row>
      <xdr:rowOff>33840</xdr:rowOff>
    </xdr:to>
    <xdr:sp>
      <xdr:nvSpPr>
        <xdr:cNvPr id="57" name="Connecteur en angle 6"/>
        <xdr:cNvSpPr/>
      </xdr:nvSpPr>
      <xdr:spPr>
        <a:xfrm flipH="1" flipV="1" rot="5400000">
          <a:off x="3764160" y="6255000"/>
          <a:ext cx="555120" cy="13006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43</xdr:row>
      <xdr:rowOff>212760</xdr:rowOff>
    </xdr:from>
    <xdr:to>
      <xdr:col>6</xdr:col>
      <xdr:colOff>669600</xdr:colOff>
      <xdr:row>45</xdr:row>
      <xdr:rowOff>194760</xdr:rowOff>
    </xdr:to>
    <xdr:sp>
      <xdr:nvSpPr>
        <xdr:cNvPr id="58" name="Rectangle 10"/>
        <xdr:cNvSpPr/>
      </xdr:nvSpPr>
      <xdr:spPr>
        <a:xfrm>
          <a:off x="3614040" y="7804080"/>
          <a:ext cx="121068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266400</xdr:colOff>
      <xdr:row>49</xdr:row>
      <xdr:rowOff>98280</xdr:rowOff>
    </xdr:from>
    <xdr:to>
      <xdr:col>6</xdr:col>
      <xdr:colOff>669600</xdr:colOff>
      <xdr:row>51</xdr:row>
      <xdr:rowOff>99360</xdr:rowOff>
    </xdr:to>
    <xdr:sp>
      <xdr:nvSpPr>
        <xdr:cNvPr id="59" name="Rectangle 11"/>
        <xdr:cNvSpPr/>
      </xdr:nvSpPr>
      <xdr:spPr>
        <a:xfrm>
          <a:off x="3614040" y="9015480"/>
          <a:ext cx="1210680" cy="442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266400</xdr:colOff>
      <xdr:row>46</xdr:row>
      <xdr:rowOff>160200</xdr:rowOff>
    </xdr:from>
    <xdr:to>
      <xdr:col>6</xdr:col>
      <xdr:colOff>669600</xdr:colOff>
      <xdr:row>48</xdr:row>
      <xdr:rowOff>151920</xdr:rowOff>
    </xdr:to>
    <xdr:sp>
      <xdr:nvSpPr>
        <xdr:cNvPr id="60" name="Rectangle 12"/>
        <xdr:cNvSpPr/>
      </xdr:nvSpPr>
      <xdr:spPr>
        <a:xfrm>
          <a:off x="3614040" y="8414280"/>
          <a:ext cx="1210680" cy="433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45720</xdr:colOff>
      <xdr:row>43</xdr:row>
      <xdr:rowOff>42840</xdr:rowOff>
    </xdr:from>
    <xdr:to>
      <xdr:col>5</xdr:col>
      <xdr:colOff>267120</xdr:colOff>
      <xdr:row>44</xdr:row>
      <xdr:rowOff>210600</xdr:rowOff>
    </xdr:to>
    <xdr:sp>
      <xdr:nvSpPr>
        <xdr:cNvPr id="61" name="Connecteur en angle 13"/>
        <xdr:cNvSpPr/>
      </xdr:nvSpPr>
      <xdr:spPr>
        <a:xfrm rot="10800000">
          <a:off x="3393000" y="7634160"/>
          <a:ext cx="221400" cy="388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45720</xdr:colOff>
      <xdr:row>43</xdr:row>
      <xdr:rowOff>42840</xdr:rowOff>
    </xdr:from>
    <xdr:to>
      <xdr:col>5</xdr:col>
      <xdr:colOff>267120</xdr:colOff>
      <xdr:row>50</xdr:row>
      <xdr:rowOff>105840</xdr:rowOff>
    </xdr:to>
    <xdr:sp>
      <xdr:nvSpPr>
        <xdr:cNvPr id="62" name="Connecteur en angle 14"/>
        <xdr:cNvSpPr/>
      </xdr:nvSpPr>
      <xdr:spPr>
        <a:xfrm rot="10800000">
          <a:off x="3393000" y="7634160"/>
          <a:ext cx="221400" cy="16099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45720</xdr:colOff>
      <xdr:row>43</xdr:row>
      <xdr:rowOff>42840</xdr:rowOff>
    </xdr:from>
    <xdr:to>
      <xdr:col>5</xdr:col>
      <xdr:colOff>267120</xdr:colOff>
      <xdr:row>47</xdr:row>
      <xdr:rowOff>158400</xdr:rowOff>
    </xdr:to>
    <xdr:sp>
      <xdr:nvSpPr>
        <xdr:cNvPr id="63" name="Connecteur en angle 15"/>
        <xdr:cNvSpPr/>
      </xdr:nvSpPr>
      <xdr:spPr>
        <a:xfrm rot="10800000">
          <a:off x="3393000" y="7634160"/>
          <a:ext cx="221400" cy="9993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41</xdr:row>
      <xdr:rowOff>51480</xdr:rowOff>
    </xdr:from>
    <xdr:to>
      <xdr:col>3</xdr:col>
      <xdr:colOff>472320</xdr:colOff>
      <xdr:row>43</xdr:row>
      <xdr:rowOff>51840</xdr:rowOff>
    </xdr:to>
    <xdr:sp>
      <xdr:nvSpPr>
        <xdr:cNvPr id="64" name="Rectangle 17"/>
        <xdr:cNvSpPr/>
      </xdr:nvSpPr>
      <xdr:spPr>
        <a:xfrm>
          <a:off x="993600" y="7200720"/>
          <a:ext cx="1210680" cy="442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3</xdr:col>
      <xdr:colOff>94680</xdr:colOff>
      <xdr:row>43</xdr:row>
      <xdr:rowOff>215280</xdr:rowOff>
    </xdr:from>
    <xdr:to>
      <xdr:col>4</xdr:col>
      <xdr:colOff>497880</xdr:colOff>
      <xdr:row>45</xdr:row>
      <xdr:rowOff>197280</xdr:rowOff>
    </xdr:to>
    <xdr:sp>
      <xdr:nvSpPr>
        <xdr:cNvPr id="65" name="Rectangle 18"/>
        <xdr:cNvSpPr/>
      </xdr:nvSpPr>
      <xdr:spPr>
        <a:xfrm>
          <a:off x="1826640" y="7806600"/>
          <a:ext cx="121104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656280</xdr:colOff>
      <xdr:row>43</xdr:row>
      <xdr:rowOff>57960</xdr:rowOff>
    </xdr:from>
    <xdr:to>
      <xdr:col>3</xdr:col>
      <xdr:colOff>96120</xdr:colOff>
      <xdr:row>44</xdr:row>
      <xdr:rowOff>208800</xdr:rowOff>
    </xdr:to>
    <xdr:sp>
      <xdr:nvSpPr>
        <xdr:cNvPr id="66" name="Connecteur en angle 19"/>
        <xdr:cNvSpPr/>
      </xdr:nvSpPr>
      <xdr:spPr>
        <a:xfrm rot="10800000">
          <a:off x="1580400" y="7648920"/>
          <a:ext cx="247320" cy="3718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46</xdr:row>
      <xdr:rowOff>158400</xdr:rowOff>
    </xdr:from>
    <xdr:to>
      <xdr:col>4</xdr:col>
      <xdr:colOff>531360</xdr:colOff>
      <xdr:row>48</xdr:row>
      <xdr:rowOff>140400</xdr:rowOff>
    </xdr:to>
    <xdr:sp>
      <xdr:nvSpPr>
        <xdr:cNvPr id="67" name="Rectangle 20"/>
        <xdr:cNvSpPr/>
      </xdr:nvSpPr>
      <xdr:spPr>
        <a:xfrm>
          <a:off x="1860120" y="8412480"/>
          <a:ext cx="1211040" cy="424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137880</xdr:colOff>
      <xdr:row>49</xdr:row>
      <xdr:rowOff>201240</xdr:rowOff>
    </xdr:from>
    <xdr:to>
      <xdr:col>4</xdr:col>
      <xdr:colOff>541080</xdr:colOff>
      <xdr:row>51</xdr:row>
      <xdr:rowOff>183600</xdr:rowOff>
    </xdr:to>
    <xdr:sp>
      <xdr:nvSpPr>
        <xdr:cNvPr id="68" name="Rectangle 21"/>
        <xdr:cNvSpPr/>
      </xdr:nvSpPr>
      <xdr:spPr>
        <a:xfrm>
          <a:off x="1869840" y="9118440"/>
          <a:ext cx="1211040" cy="424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194760</xdr:colOff>
      <xdr:row>53</xdr:row>
      <xdr:rowOff>44280</xdr:rowOff>
    </xdr:from>
    <xdr:to>
      <xdr:col>4</xdr:col>
      <xdr:colOff>597960</xdr:colOff>
      <xdr:row>55</xdr:row>
      <xdr:rowOff>26640</xdr:rowOff>
    </xdr:to>
    <xdr:sp>
      <xdr:nvSpPr>
        <xdr:cNvPr id="69" name="Rectangle 22"/>
        <xdr:cNvSpPr/>
      </xdr:nvSpPr>
      <xdr:spPr>
        <a:xfrm>
          <a:off x="1926720" y="9845280"/>
          <a:ext cx="1211040" cy="424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655560</xdr:colOff>
      <xdr:row>43</xdr:row>
      <xdr:rowOff>57960</xdr:rowOff>
    </xdr:from>
    <xdr:to>
      <xdr:col>3</xdr:col>
      <xdr:colOff>128880</xdr:colOff>
      <xdr:row>47</xdr:row>
      <xdr:rowOff>151920</xdr:rowOff>
    </xdr:to>
    <xdr:sp>
      <xdr:nvSpPr>
        <xdr:cNvPr id="70" name="Connecteur en angle 32"/>
        <xdr:cNvSpPr/>
      </xdr:nvSpPr>
      <xdr:spPr>
        <a:xfrm rot="10800000">
          <a:off x="1580040" y="7649280"/>
          <a:ext cx="280800" cy="977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655920</xdr:colOff>
      <xdr:row>43</xdr:row>
      <xdr:rowOff>57600</xdr:rowOff>
    </xdr:from>
    <xdr:to>
      <xdr:col>3</xdr:col>
      <xdr:colOff>138600</xdr:colOff>
      <xdr:row>50</xdr:row>
      <xdr:rowOff>195120</xdr:rowOff>
    </xdr:to>
    <xdr:sp>
      <xdr:nvSpPr>
        <xdr:cNvPr id="71" name="Connecteur en angle 33"/>
        <xdr:cNvSpPr/>
      </xdr:nvSpPr>
      <xdr:spPr>
        <a:xfrm rot="10800000">
          <a:off x="1580400" y="7648560"/>
          <a:ext cx="290160" cy="16844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656280</xdr:colOff>
      <xdr:row>43</xdr:row>
      <xdr:rowOff>58680</xdr:rowOff>
    </xdr:from>
    <xdr:to>
      <xdr:col>3</xdr:col>
      <xdr:colOff>196200</xdr:colOff>
      <xdr:row>54</xdr:row>
      <xdr:rowOff>38520</xdr:rowOff>
    </xdr:to>
    <xdr:sp>
      <xdr:nvSpPr>
        <xdr:cNvPr id="72" name="Connecteur en angle 34"/>
        <xdr:cNvSpPr/>
      </xdr:nvSpPr>
      <xdr:spPr>
        <a:xfrm rot="10800000">
          <a:off x="1580400" y="7650000"/>
          <a:ext cx="347400" cy="2410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655200</xdr:colOff>
      <xdr:row>38</xdr:row>
      <xdr:rowOff>92160</xdr:rowOff>
    </xdr:from>
    <xdr:to>
      <xdr:col>6</xdr:col>
      <xdr:colOff>538200</xdr:colOff>
      <xdr:row>41</xdr:row>
      <xdr:rowOff>48960</xdr:rowOff>
    </xdr:to>
    <xdr:sp>
      <xdr:nvSpPr>
        <xdr:cNvPr id="73" name="Connecteur en angle 42"/>
        <xdr:cNvSpPr/>
      </xdr:nvSpPr>
      <xdr:spPr>
        <a:xfrm flipH="1" flipV="1" rot="5400000">
          <a:off x="2850480" y="5356080"/>
          <a:ext cx="570240" cy="31136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541440</xdr:colOff>
      <xdr:row>38</xdr:row>
      <xdr:rowOff>91800</xdr:rowOff>
    </xdr:from>
    <xdr:to>
      <xdr:col>9</xdr:col>
      <xdr:colOff>246240</xdr:colOff>
      <xdr:row>41</xdr:row>
      <xdr:rowOff>30960</xdr:rowOff>
    </xdr:to>
    <xdr:sp>
      <xdr:nvSpPr>
        <xdr:cNvPr id="74" name="Connecteur en angle 45"/>
        <xdr:cNvSpPr/>
      </xdr:nvSpPr>
      <xdr:spPr>
        <a:xfrm flipV="1" rot="16200000">
          <a:off x="5483880" y="5839200"/>
          <a:ext cx="552600" cy="2127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41</xdr:row>
      <xdr:rowOff>33840</xdr:rowOff>
    </xdr:from>
    <xdr:to>
      <xdr:col>10</xdr:col>
      <xdr:colOff>76680</xdr:colOff>
      <xdr:row>43</xdr:row>
      <xdr:rowOff>34560</xdr:rowOff>
    </xdr:to>
    <xdr:sp>
      <xdr:nvSpPr>
        <xdr:cNvPr id="75" name="Rectangle 23"/>
        <xdr:cNvSpPr/>
      </xdr:nvSpPr>
      <xdr:spPr>
        <a:xfrm>
          <a:off x="6206400" y="7183080"/>
          <a:ext cx="1256400" cy="442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9</xdr:col>
      <xdr:colOff>473040</xdr:colOff>
      <xdr:row>44</xdr:row>
      <xdr:rowOff>78480</xdr:rowOff>
    </xdr:from>
    <xdr:to>
      <xdr:col>11</xdr:col>
      <xdr:colOff>114480</xdr:colOff>
      <xdr:row>46</xdr:row>
      <xdr:rowOff>60480</xdr:rowOff>
    </xdr:to>
    <xdr:sp>
      <xdr:nvSpPr>
        <xdr:cNvPr id="76" name="Rectangle 24"/>
        <xdr:cNvSpPr/>
      </xdr:nvSpPr>
      <xdr:spPr>
        <a:xfrm>
          <a:off x="7051320" y="7890840"/>
          <a:ext cx="125712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482760</xdr:colOff>
      <xdr:row>47</xdr:row>
      <xdr:rowOff>50040</xdr:rowOff>
    </xdr:from>
    <xdr:to>
      <xdr:col>11</xdr:col>
      <xdr:colOff>124200</xdr:colOff>
      <xdr:row>49</xdr:row>
      <xdr:rowOff>32040</xdr:rowOff>
    </xdr:to>
    <xdr:sp>
      <xdr:nvSpPr>
        <xdr:cNvPr id="77" name="Rectangle 25"/>
        <xdr:cNvSpPr/>
      </xdr:nvSpPr>
      <xdr:spPr>
        <a:xfrm>
          <a:off x="7061040" y="8525160"/>
          <a:ext cx="1257120" cy="424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260280</xdr:colOff>
      <xdr:row>43</xdr:row>
      <xdr:rowOff>40320</xdr:rowOff>
    </xdr:from>
    <xdr:to>
      <xdr:col>9</xdr:col>
      <xdr:colOff>474120</xdr:colOff>
      <xdr:row>45</xdr:row>
      <xdr:rowOff>71280</xdr:rowOff>
    </xdr:to>
    <xdr:sp>
      <xdr:nvSpPr>
        <xdr:cNvPr id="78" name="Connecteur en angle 26"/>
        <xdr:cNvSpPr/>
      </xdr:nvSpPr>
      <xdr:spPr>
        <a:xfrm rot="10800000">
          <a:off x="6838560" y="7631280"/>
          <a:ext cx="213840" cy="4726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260640</xdr:colOff>
      <xdr:row>43</xdr:row>
      <xdr:rowOff>41040</xdr:rowOff>
    </xdr:from>
    <xdr:to>
      <xdr:col>9</xdr:col>
      <xdr:colOff>483840</xdr:colOff>
      <xdr:row>48</xdr:row>
      <xdr:rowOff>43920</xdr:rowOff>
    </xdr:to>
    <xdr:sp>
      <xdr:nvSpPr>
        <xdr:cNvPr id="79" name="Connecteur en angle 27"/>
        <xdr:cNvSpPr/>
      </xdr:nvSpPr>
      <xdr:spPr>
        <a:xfrm rot="10800000">
          <a:off x="6838920" y="7632000"/>
          <a:ext cx="223200" cy="1107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759960</xdr:colOff>
      <xdr:row>2</xdr:row>
      <xdr:rowOff>69120</xdr:rowOff>
    </xdr:to>
    <xdr:sp>
      <xdr:nvSpPr>
        <xdr:cNvPr id="80" name="Text Box 2"/>
        <xdr:cNvSpPr/>
      </xdr:nvSpPr>
      <xdr:spPr>
        <a:xfrm>
          <a:off x="241200" y="78840"/>
          <a:ext cx="7097040" cy="37296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673560</xdr:colOff>
      <xdr:row>10</xdr:row>
      <xdr:rowOff>43200</xdr:rowOff>
    </xdr:to>
    <xdr:sp>
      <xdr:nvSpPr>
        <xdr:cNvPr id="81" name="Rectangle 52"/>
        <xdr:cNvSpPr/>
      </xdr:nvSpPr>
      <xdr:spPr>
        <a:xfrm>
          <a:off x="4027680" y="1428120"/>
          <a:ext cx="160884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4</xdr:col>
      <xdr:colOff>601200</xdr:colOff>
      <xdr:row>15</xdr:row>
      <xdr:rowOff>13680</xdr:rowOff>
    </xdr:to>
    <xdr:sp>
      <xdr:nvSpPr>
        <xdr:cNvPr id="82" name="Rectangle 53"/>
        <xdr:cNvSpPr/>
      </xdr:nvSpPr>
      <xdr:spPr>
        <a:xfrm>
          <a:off x="1929960" y="2256480"/>
          <a:ext cx="121104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xdr:txBody>
    </xdr:sp>
    <xdr:clientData/>
  </xdr:twoCellAnchor>
  <xdr:twoCellAnchor editAs="twoCell">
    <xdr:from>
      <xdr:col>5</xdr:col>
      <xdr:colOff>777600</xdr:colOff>
      <xdr:row>13</xdr:row>
      <xdr:rowOff>6840</xdr:rowOff>
    </xdr:from>
    <xdr:to>
      <xdr:col>7</xdr:col>
      <xdr:colOff>396000</xdr:colOff>
      <xdr:row>16</xdr:row>
      <xdr:rowOff>65520</xdr:rowOff>
    </xdr:to>
    <xdr:sp>
      <xdr:nvSpPr>
        <xdr:cNvPr id="83" name="Rectangle 54"/>
        <xdr:cNvSpPr/>
      </xdr:nvSpPr>
      <xdr:spPr>
        <a:xfrm>
          <a:off x="4125240" y="2256480"/>
          <a:ext cx="1233720" cy="573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WP2 </a:t>
          </a:r>
          <a:endParaRPr b="0" lang="fr-FR" sz="1100" spc="-1" strike="noStrike">
            <a:latin typeface="Times New Roman"/>
          </a:endParaRPr>
        </a:p>
        <a:p>
          <a:pPr algn="ctr">
            <a:lnSpc>
              <a:spcPts val="1199"/>
            </a:lnSpc>
          </a:pPr>
          <a:r>
            <a:rPr b="0" lang="fr-FR" sz="1100" spc="-1" strike="noStrike">
              <a:solidFill>
                <a:srgbClr val="000000"/>
              </a:solidFill>
              <a:latin typeface="Calibri"/>
            </a:rPr>
            <a:t>Conception Intégration</a:t>
          </a:r>
          <a:endParaRPr b="0" lang="fr-FR" sz="1100" spc="-1" strike="noStrike">
            <a:latin typeface="Times New Roman"/>
          </a:endParaRPr>
        </a:p>
      </xdr:txBody>
    </xdr:sp>
    <xdr:clientData/>
  </xdr:twoCellAnchor>
  <xdr:twoCellAnchor editAs="twoCell">
    <xdr:from>
      <xdr:col>8</xdr:col>
      <xdr:colOff>95400</xdr:colOff>
      <xdr:row>12</xdr:row>
      <xdr:rowOff>167400</xdr:rowOff>
    </xdr:from>
    <xdr:to>
      <xdr:col>9</xdr:col>
      <xdr:colOff>509400</xdr:colOff>
      <xdr:row>15</xdr:row>
      <xdr:rowOff>10800</xdr:rowOff>
    </xdr:to>
    <xdr:sp>
      <xdr:nvSpPr>
        <xdr:cNvPr id="84" name="Rectangle 55"/>
        <xdr:cNvSpPr/>
      </xdr:nvSpPr>
      <xdr:spPr>
        <a:xfrm>
          <a:off x="5866200" y="2245680"/>
          <a:ext cx="1221480" cy="357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a:t>
          </a:r>
          <a:endParaRPr b="0" lang="fr-FR" sz="1100" spc="-1" strike="noStrike">
            <a:latin typeface="Times New Roman"/>
          </a:endParaRPr>
        </a:p>
      </xdr:txBody>
    </xdr:sp>
    <xdr:clientData/>
  </xdr:twoCellAnchor>
  <xdr:twoCellAnchor editAs="twoCell">
    <xdr:from>
      <xdr:col>4</xdr:col>
      <xdr:colOff>6840</xdr:colOff>
      <xdr:row>10</xdr:row>
      <xdr:rowOff>45000</xdr:rowOff>
    </xdr:from>
    <xdr:to>
      <xdr:col>6</xdr:col>
      <xdr:colOff>681840</xdr:colOff>
      <xdr:row>13</xdr:row>
      <xdr:rowOff>4680</xdr:rowOff>
    </xdr:to>
    <xdr:sp>
      <xdr:nvSpPr>
        <xdr:cNvPr id="85" name="Connecteur en angle 56"/>
        <xdr:cNvSpPr/>
      </xdr:nvSpPr>
      <xdr:spPr>
        <a:xfrm flipH="1" flipV="1" rot="5400000">
          <a:off x="3454560" y="871200"/>
          <a:ext cx="474120" cy="2290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586080</xdr:colOff>
      <xdr:row>10</xdr:row>
      <xdr:rowOff>45000</xdr:rowOff>
    </xdr:from>
    <xdr:to>
      <xdr:col>6</xdr:col>
      <xdr:colOff>682200</xdr:colOff>
      <xdr:row>13</xdr:row>
      <xdr:rowOff>4680</xdr:rowOff>
    </xdr:to>
    <xdr:sp>
      <xdr:nvSpPr>
        <xdr:cNvPr id="86" name="Connecteur en angle 57"/>
        <xdr:cNvSpPr/>
      </xdr:nvSpPr>
      <xdr:spPr>
        <a:xfrm flipH="1" flipV="1" rot="5400000">
          <a:off x="4551480" y="1968480"/>
          <a:ext cx="474120" cy="961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685080</xdr:colOff>
      <xdr:row>10</xdr:row>
      <xdr:rowOff>45000</xdr:rowOff>
    </xdr:from>
    <xdr:to>
      <xdr:col>8</xdr:col>
      <xdr:colOff>689760</xdr:colOff>
      <xdr:row>12</xdr:row>
      <xdr:rowOff>165240</xdr:rowOff>
    </xdr:to>
    <xdr:sp>
      <xdr:nvSpPr>
        <xdr:cNvPr id="87" name="Connecteur en angle 58"/>
        <xdr:cNvSpPr/>
      </xdr:nvSpPr>
      <xdr:spPr>
        <a:xfrm flipV="1" rot="16200000">
          <a:off x="5418360" y="1200960"/>
          <a:ext cx="463320" cy="16203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752400</xdr:colOff>
      <xdr:row>6</xdr:row>
      <xdr:rowOff>156240</xdr:rowOff>
    </xdr:to>
    <xdr:sp>
      <xdr:nvSpPr>
        <xdr:cNvPr id="88" name="ZoneTexte 39"/>
        <xdr:cNvSpPr/>
      </xdr:nvSpPr>
      <xdr:spPr>
        <a:xfrm>
          <a:off x="4024080" y="887400"/>
          <a:ext cx="169128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 (exemple)</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623880</xdr:colOff>
      <xdr:row>18</xdr:row>
      <xdr:rowOff>10800</xdr:rowOff>
    </xdr:to>
    <xdr:sp>
      <xdr:nvSpPr>
        <xdr:cNvPr id="89" name="Rectangle 60"/>
        <xdr:cNvSpPr/>
      </xdr:nvSpPr>
      <xdr:spPr>
        <a:xfrm>
          <a:off x="2768040" y="2759760"/>
          <a:ext cx="1203480" cy="357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623880</xdr:colOff>
      <xdr:row>23</xdr:row>
      <xdr:rowOff>161640</xdr:rowOff>
    </xdr:to>
    <xdr:sp>
      <xdr:nvSpPr>
        <xdr:cNvPr id="90" name="Rectangle 61"/>
        <xdr:cNvSpPr/>
      </xdr:nvSpPr>
      <xdr:spPr>
        <a:xfrm>
          <a:off x="2768040" y="3767760"/>
          <a:ext cx="1203480" cy="357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623880</xdr:colOff>
      <xdr:row>20</xdr:row>
      <xdr:rowOff>171720</xdr:rowOff>
    </xdr:to>
    <xdr:sp>
      <xdr:nvSpPr>
        <xdr:cNvPr id="91" name="Rectangle 62"/>
        <xdr:cNvSpPr/>
      </xdr:nvSpPr>
      <xdr:spPr>
        <a:xfrm>
          <a:off x="2768040" y="3263760"/>
          <a:ext cx="1203480" cy="357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7560</xdr:colOff>
      <xdr:row>15</xdr:row>
      <xdr:rowOff>19080</xdr:rowOff>
    </xdr:from>
    <xdr:to>
      <xdr:col>4</xdr:col>
      <xdr:colOff>228960</xdr:colOff>
      <xdr:row>17</xdr:row>
      <xdr:rowOff>5400</xdr:rowOff>
    </xdr:to>
    <xdr:sp>
      <xdr:nvSpPr>
        <xdr:cNvPr id="92" name="Connecteur en angle 63"/>
        <xdr:cNvSpPr/>
      </xdr:nvSpPr>
      <xdr:spPr>
        <a:xfrm rot="10800000">
          <a:off x="2547000" y="2611080"/>
          <a:ext cx="221400" cy="3294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7560</xdr:colOff>
      <xdr:row>15</xdr:row>
      <xdr:rowOff>19080</xdr:rowOff>
    </xdr:from>
    <xdr:to>
      <xdr:col>4</xdr:col>
      <xdr:colOff>228960</xdr:colOff>
      <xdr:row>22</xdr:row>
      <xdr:rowOff>156240</xdr:rowOff>
    </xdr:to>
    <xdr:sp>
      <xdr:nvSpPr>
        <xdr:cNvPr id="93" name="Connecteur en angle 64"/>
        <xdr:cNvSpPr/>
      </xdr:nvSpPr>
      <xdr:spPr>
        <a:xfrm rot="10800000">
          <a:off x="2547000" y="2611080"/>
          <a:ext cx="221400" cy="13374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7560</xdr:colOff>
      <xdr:row>15</xdr:row>
      <xdr:rowOff>19440</xdr:rowOff>
    </xdr:from>
    <xdr:to>
      <xdr:col>4</xdr:col>
      <xdr:colOff>228960</xdr:colOff>
      <xdr:row>19</xdr:row>
      <xdr:rowOff>166680</xdr:rowOff>
    </xdr:to>
    <xdr:sp>
      <xdr:nvSpPr>
        <xdr:cNvPr id="94" name="Connecteur en angle 65"/>
        <xdr:cNvSpPr/>
      </xdr:nvSpPr>
      <xdr:spPr>
        <a:xfrm rot="10800000">
          <a:off x="2547000" y="2611800"/>
          <a:ext cx="221400" cy="833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22680</xdr:colOff>
      <xdr:row>17</xdr:row>
      <xdr:rowOff>40320</xdr:rowOff>
    </xdr:from>
    <xdr:to>
      <xdr:col>8</xdr:col>
      <xdr:colOff>418320</xdr:colOff>
      <xdr:row>19</xdr:row>
      <xdr:rowOff>47880</xdr:rowOff>
    </xdr:to>
    <xdr:sp>
      <xdr:nvSpPr>
        <xdr:cNvPr id="95" name="Rectangle 66"/>
        <xdr:cNvSpPr/>
      </xdr:nvSpPr>
      <xdr:spPr>
        <a:xfrm>
          <a:off x="4985640" y="2975760"/>
          <a:ext cx="1203480" cy="35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Conception Solution</a:t>
          </a:r>
          <a:endParaRPr b="0" lang="fr-FR" sz="1100" spc="-1" strike="noStrike">
            <a:latin typeface="Times New Roman"/>
          </a:endParaRPr>
        </a:p>
      </xdr:txBody>
    </xdr:sp>
    <xdr:clientData/>
  </xdr:twoCellAnchor>
  <xdr:twoCellAnchor editAs="twoCell">
    <xdr:from>
      <xdr:col>7</xdr:col>
      <xdr:colOff>22680</xdr:colOff>
      <xdr:row>20</xdr:row>
      <xdr:rowOff>30240</xdr:rowOff>
    </xdr:from>
    <xdr:to>
      <xdr:col>8</xdr:col>
      <xdr:colOff>418320</xdr:colOff>
      <xdr:row>22</xdr:row>
      <xdr:rowOff>45360</xdr:rowOff>
    </xdr:to>
    <xdr:sp>
      <xdr:nvSpPr>
        <xdr:cNvPr id="96" name="Rectangle 67"/>
        <xdr:cNvSpPr/>
      </xdr:nvSpPr>
      <xdr:spPr>
        <a:xfrm>
          <a:off x="4985640" y="3480120"/>
          <a:ext cx="1203480" cy="357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Intégration Solution</a:t>
          </a:r>
          <a:endParaRPr b="0" lang="fr-FR" sz="1100" spc="-1" strike="noStrike">
            <a:latin typeface="Times New Roman"/>
          </a:endParaRPr>
        </a:p>
      </xdr:txBody>
    </xdr:sp>
    <xdr:clientData/>
  </xdr:twoCellAnchor>
  <xdr:twoCellAnchor editAs="twoCell">
    <xdr:from>
      <xdr:col>9</xdr:col>
      <xdr:colOff>64440</xdr:colOff>
      <xdr:row>22</xdr:row>
      <xdr:rowOff>138240</xdr:rowOff>
    </xdr:from>
    <xdr:to>
      <xdr:col>10</xdr:col>
      <xdr:colOff>478440</xdr:colOff>
      <xdr:row>24</xdr:row>
      <xdr:rowOff>153360</xdr:rowOff>
    </xdr:to>
    <xdr:sp>
      <xdr:nvSpPr>
        <xdr:cNvPr id="97" name="Rectangle 68"/>
        <xdr:cNvSpPr/>
      </xdr:nvSpPr>
      <xdr:spPr>
        <a:xfrm>
          <a:off x="6642720" y="3930840"/>
          <a:ext cx="122184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A3</a:t>
          </a:r>
          <a:endParaRPr b="0" lang="fr-FR" sz="1100" spc="-1" strike="noStrike">
            <a:latin typeface="Times New Roman"/>
          </a:endParaRPr>
        </a:p>
      </xdr:txBody>
    </xdr:sp>
    <xdr:clientData/>
  </xdr:twoCellAnchor>
  <xdr:twoCellAnchor editAs="twoCell">
    <xdr:from>
      <xdr:col>9</xdr:col>
      <xdr:colOff>64440</xdr:colOff>
      <xdr:row>16</xdr:row>
      <xdr:rowOff>139680</xdr:rowOff>
    </xdr:from>
    <xdr:to>
      <xdr:col>10</xdr:col>
      <xdr:colOff>478440</xdr:colOff>
      <xdr:row>18</xdr:row>
      <xdr:rowOff>154800</xdr:rowOff>
    </xdr:to>
    <xdr:sp>
      <xdr:nvSpPr>
        <xdr:cNvPr id="98" name="Rectangle 69"/>
        <xdr:cNvSpPr/>
      </xdr:nvSpPr>
      <xdr:spPr>
        <a:xfrm>
          <a:off x="6642720" y="2903760"/>
          <a:ext cx="1221840" cy="357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A1</a:t>
          </a:r>
          <a:endParaRPr b="0" lang="fr-FR" sz="1100" spc="-1" strike="noStrike">
            <a:latin typeface="Times New Roman"/>
          </a:endParaRPr>
        </a:p>
      </xdr:txBody>
    </xdr:sp>
    <xdr:clientData/>
  </xdr:twoCellAnchor>
  <xdr:twoCellAnchor editAs="twoCell">
    <xdr:from>
      <xdr:col>9</xdr:col>
      <xdr:colOff>64440</xdr:colOff>
      <xdr:row>19</xdr:row>
      <xdr:rowOff>89640</xdr:rowOff>
    </xdr:from>
    <xdr:to>
      <xdr:col>10</xdr:col>
      <xdr:colOff>478440</xdr:colOff>
      <xdr:row>21</xdr:row>
      <xdr:rowOff>112320</xdr:rowOff>
    </xdr:to>
    <xdr:sp>
      <xdr:nvSpPr>
        <xdr:cNvPr id="99" name="Rectangle 70"/>
        <xdr:cNvSpPr/>
      </xdr:nvSpPr>
      <xdr:spPr>
        <a:xfrm>
          <a:off x="6642720" y="3367800"/>
          <a:ext cx="1221840" cy="365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A2</a:t>
          </a:r>
          <a:endParaRPr b="0" lang="fr-FR" sz="1100" spc="-1" strike="noStrike">
            <a:latin typeface="Times New Roman"/>
          </a:endParaRPr>
        </a:p>
      </xdr:txBody>
    </xdr:sp>
    <xdr:clientData/>
  </xdr:twoCellAnchor>
  <xdr:twoCellAnchor editAs="twoCell">
    <xdr:from>
      <xdr:col>6</xdr:col>
      <xdr:colOff>587160</xdr:colOff>
      <xdr:row>16</xdr:row>
      <xdr:rowOff>70920</xdr:rowOff>
    </xdr:from>
    <xdr:to>
      <xdr:col>7</xdr:col>
      <xdr:colOff>23760</xdr:colOff>
      <xdr:row>21</xdr:row>
      <xdr:rowOff>39600</xdr:rowOff>
    </xdr:to>
    <xdr:sp>
      <xdr:nvSpPr>
        <xdr:cNvPr id="100" name="Connecteur en angle 71"/>
        <xdr:cNvSpPr/>
      </xdr:nvSpPr>
      <xdr:spPr>
        <a:xfrm rot="10800000">
          <a:off x="4741920" y="2835000"/>
          <a:ext cx="244440" cy="825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691200</xdr:colOff>
      <xdr:row>15</xdr:row>
      <xdr:rowOff>16200</xdr:rowOff>
    </xdr:from>
    <xdr:to>
      <xdr:col>9</xdr:col>
      <xdr:colOff>65160</xdr:colOff>
      <xdr:row>17</xdr:row>
      <xdr:rowOff>149400</xdr:rowOff>
    </xdr:to>
    <xdr:sp>
      <xdr:nvSpPr>
        <xdr:cNvPr id="101" name="Connecteur en angle 72"/>
        <xdr:cNvSpPr/>
      </xdr:nvSpPr>
      <xdr:spPr>
        <a:xfrm rot="10800000">
          <a:off x="6462000" y="2608200"/>
          <a:ext cx="181440" cy="4762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587160</xdr:colOff>
      <xdr:row>16</xdr:row>
      <xdr:rowOff>70920</xdr:rowOff>
    </xdr:from>
    <xdr:to>
      <xdr:col>7</xdr:col>
      <xdr:colOff>23760</xdr:colOff>
      <xdr:row>18</xdr:row>
      <xdr:rowOff>50040</xdr:rowOff>
    </xdr:to>
    <xdr:sp>
      <xdr:nvSpPr>
        <xdr:cNvPr id="102" name="Connecteur en angle 73"/>
        <xdr:cNvSpPr/>
      </xdr:nvSpPr>
      <xdr:spPr>
        <a:xfrm rot="10800000">
          <a:off x="4741920" y="2835000"/>
          <a:ext cx="244440" cy="321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691200</xdr:colOff>
      <xdr:row>15</xdr:row>
      <xdr:rowOff>16200</xdr:rowOff>
    </xdr:from>
    <xdr:to>
      <xdr:col>9</xdr:col>
      <xdr:colOff>65160</xdr:colOff>
      <xdr:row>20</xdr:row>
      <xdr:rowOff>106920</xdr:rowOff>
    </xdr:to>
    <xdr:sp>
      <xdr:nvSpPr>
        <xdr:cNvPr id="103" name="Connecteur en angle 74"/>
        <xdr:cNvSpPr/>
      </xdr:nvSpPr>
      <xdr:spPr>
        <a:xfrm rot="10800000">
          <a:off x="6462000" y="2608560"/>
          <a:ext cx="181440" cy="9482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691200</xdr:colOff>
      <xdr:row>15</xdr:row>
      <xdr:rowOff>16200</xdr:rowOff>
    </xdr:from>
    <xdr:to>
      <xdr:col>9</xdr:col>
      <xdr:colOff>65160</xdr:colOff>
      <xdr:row>23</xdr:row>
      <xdr:rowOff>147960</xdr:rowOff>
    </xdr:to>
    <xdr:sp>
      <xdr:nvSpPr>
        <xdr:cNvPr id="104" name="Connecteur en angle 75"/>
        <xdr:cNvSpPr/>
      </xdr:nvSpPr>
      <xdr:spPr>
        <a:xfrm rot="10800000">
          <a:off x="6462000" y="2608560"/>
          <a:ext cx="181440" cy="15033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443880</xdr:colOff>
      <xdr:row>13</xdr:row>
      <xdr:rowOff>11880</xdr:rowOff>
    </xdr:from>
    <xdr:to>
      <xdr:col>3</xdr:col>
      <xdr:colOff>54720</xdr:colOff>
      <xdr:row>15</xdr:row>
      <xdr:rowOff>34200</xdr:rowOff>
    </xdr:to>
    <xdr:sp>
      <xdr:nvSpPr>
        <xdr:cNvPr id="105" name="Rectangle 76"/>
        <xdr:cNvSpPr/>
      </xdr:nvSpPr>
      <xdr:spPr>
        <a:xfrm>
          <a:off x="560520" y="2261520"/>
          <a:ext cx="1226160" cy="36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xdr:txBody>
    </xdr:sp>
    <xdr:clientData/>
  </xdr:twoCellAnchor>
  <xdr:twoCellAnchor editAs="twoCell">
    <xdr:from>
      <xdr:col>2</xdr:col>
      <xdr:colOff>252720</xdr:colOff>
      <xdr:row>10</xdr:row>
      <xdr:rowOff>45000</xdr:rowOff>
    </xdr:from>
    <xdr:to>
      <xdr:col>6</xdr:col>
      <xdr:colOff>681840</xdr:colOff>
      <xdr:row>13</xdr:row>
      <xdr:rowOff>9720</xdr:rowOff>
    </xdr:to>
    <xdr:sp>
      <xdr:nvSpPr>
        <xdr:cNvPr id="106" name="Connecteur en angle 77"/>
        <xdr:cNvSpPr/>
      </xdr:nvSpPr>
      <xdr:spPr>
        <a:xfrm flipH="1" flipV="1" rot="5400000">
          <a:off x="2767320" y="189000"/>
          <a:ext cx="479160" cy="36597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488160</xdr:colOff>
      <xdr:row>19</xdr:row>
      <xdr:rowOff>59400</xdr:rowOff>
    </xdr:from>
    <xdr:to>
      <xdr:col>18</xdr:col>
      <xdr:colOff>569520</xdr:colOff>
      <xdr:row>28</xdr:row>
      <xdr:rowOff>331200</xdr:rowOff>
    </xdr:to>
    <xdr:sp>
      <xdr:nvSpPr>
        <xdr:cNvPr id="107" name="Rectangle à coins arrondis 28"/>
        <xdr:cNvSpPr/>
      </xdr:nvSpPr>
      <xdr:spPr>
        <a:xfrm>
          <a:off x="11105280" y="3337560"/>
          <a:ext cx="3312000" cy="181512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à vous de définir votre WBS  et les matrices de croisements: Vous pouvez  créer l'arbre des taches sous Excel  ou bien dans n'importe quel logiciel et coller ici une image.</a:t>
          </a:r>
          <a:endParaRPr b="0" lang="fr-FR" sz="1100" spc="-1" strike="noStrike">
            <a:latin typeface="Times New Roman"/>
          </a:endParaRPr>
        </a:p>
        <a:p>
          <a:pPr>
            <a:lnSpc>
              <a:spcPct val="100000"/>
            </a:lnSpc>
          </a:pPr>
          <a:r>
            <a:rPr b="0" lang="fr-FR" sz="1100" spc="-1" strike="noStrike">
              <a:solidFill>
                <a:srgbClr val="000000"/>
              </a:solidFill>
              <a:latin typeface="Calibri"/>
            </a:rPr>
            <a:t>Assurez-vous de la cohérence  et de la complétude des PBS, WBS, et OBS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660960</xdr:colOff>
      <xdr:row>2</xdr:row>
      <xdr:rowOff>46440</xdr:rowOff>
    </xdr:to>
    <xdr:sp>
      <xdr:nvSpPr>
        <xdr:cNvPr id="108" name="Text Box 2"/>
        <xdr:cNvSpPr/>
      </xdr:nvSpPr>
      <xdr:spPr>
        <a:xfrm>
          <a:off x="553680" y="56160"/>
          <a:ext cx="8423640" cy="37296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twoCellAnchor editAs="oneCell">
    <xdr:from>
      <xdr:col>1</xdr:col>
      <xdr:colOff>0</xdr:colOff>
      <xdr:row>27</xdr:row>
      <xdr:rowOff>0</xdr:rowOff>
    </xdr:from>
    <xdr:to>
      <xdr:col>9</xdr:col>
      <xdr:colOff>1127160</xdr:colOff>
      <xdr:row>52</xdr:row>
      <xdr:rowOff>89280</xdr:rowOff>
    </xdr:to>
    <xdr:pic>
      <xdr:nvPicPr>
        <xdr:cNvPr id="109" name="Image 28" descr=""/>
        <xdr:cNvPicPr/>
      </xdr:nvPicPr>
      <xdr:blipFill>
        <a:blip r:embed="rId1"/>
        <a:stretch/>
      </xdr:blipFill>
      <xdr:spPr>
        <a:xfrm>
          <a:off x="116640" y="5010120"/>
          <a:ext cx="10526400" cy="4280040"/>
        </a:xfrm>
        <a:prstGeom prst="rect">
          <a:avLst/>
        </a:prstGeom>
        <a:ln w="0">
          <a:noFill/>
        </a:ln>
      </xdr:spPr>
    </xdr:pic>
    <xdr:clientData/>
  </xdr:twoCellAnchor>
  <xdr:twoCellAnchor editAs="twoCell">
    <xdr:from>
      <xdr:col>12</xdr:col>
      <xdr:colOff>595440</xdr:colOff>
      <xdr:row>20</xdr:row>
      <xdr:rowOff>11880</xdr:rowOff>
    </xdr:from>
    <xdr:to>
      <xdr:col>16</xdr:col>
      <xdr:colOff>295560</xdr:colOff>
      <xdr:row>32</xdr:row>
      <xdr:rowOff>81000</xdr:rowOff>
    </xdr:to>
    <xdr:sp>
      <xdr:nvSpPr>
        <xdr:cNvPr id="110" name="Rectangle à coins arrondis 3"/>
        <xdr:cNvSpPr/>
      </xdr:nvSpPr>
      <xdr:spPr>
        <a:xfrm>
          <a:off x="12926160" y="3821760"/>
          <a:ext cx="3330720" cy="210744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planning :</a:t>
          </a:r>
          <a:endParaRPr b="0" lang="fr-FR" sz="1100" spc="-1" strike="noStrike">
            <a:latin typeface="Times New Roman"/>
          </a:endParaRPr>
        </a:p>
        <a:p>
          <a:pPr>
            <a:lnSpc>
              <a:spcPct val="100000"/>
            </a:lnSpc>
          </a:pPr>
          <a:r>
            <a:rPr b="0" lang="fr-FR" sz="1100" spc="-1" strike="noStrike">
              <a:solidFill>
                <a:srgbClr val="000000"/>
              </a:solidFill>
              <a:latin typeface="Calibri"/>
            </a:rPr>
            <a:t>Vous pouvez utiliser Gant project ou autre et copiez les infos du Gant, ou alors simplement faire votre planning initial  sous forme du tableau.</a:t>
          </a:r>
          <a:endParaRPr b="0" lang="fr-FR" sz="1100" spc="-1" strike="noStrike">
            <a:latin typeface="Times New Roman"/>
          </a:endParaRPr>
        </a:p>
        <a:p>
          <a:pPr>
            <a:lnSpc>
              <a:spcPct val="100000"/>
            </a:lnSpc>
          </a:pPr>
          <a:r>
            <a:rPr b="0" lang="fr-FR" sz="1100" spc="-1" strike="noStrike">
              <a:solidFill>
                <a:srgbClr val="000000"/>
              </a:solidFill>
              <a:latin typeface="Calibri"/>
            </a:rPr>
            <a:t>Assurez-vous que  le planning est cohérent avec le reste du référentiel: En particulier la structuration des taches du planning doit être la même que celle du WBS.</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3882960</xdr:colOff>
      <xdr:row>2</xdr:row>
      <xdr:rowOff>124560</xdr:rowOff>
    </xdr:to>
    <xdr:sp>
      <xdr:nvSpPr>
        <xdr:cNvPr id="111" name="Text Box 2"/>
        <xdr:cNvSpPr/>
      </xdr:nvSpPr>
      <xdr:spPr>
        <a:xfrm>
          <a:off x="1899720" y="130680"/>
          <a:ext cx="8238960" cy="37656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81360</xdr:colOff>
      <xdr:row>14</xdr:row>
      <xdr:rowOff>152640</xdr:rowOff>
    </xdr:to>
    <xdr:sp>
      <xdr:nvSpPr>
        <xdr:cNvPr id="112" name="Rectangle à coins arrondis 3"/>
        <xdr:cNvSpPr/>
      </xdr:nvSpPr>
      <xdr:spPr>
        <a:xfrm>
          <a:off x="14338080" y="1082520"/>
          <a:ext cx="3312360" cy="20016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498240</xdr:colOff>
      <xdr:row>17</xdr:row>
      <xdr:rowOff>33480</xdr:rowOff>
    </xdr:to>
    <xdr:sp>
      <xdr:nvSpPr>
        <xdr:cNvPr id="113" name="Rectangle à coins arrondis 1"/>
        <xdr:cNvSpPr/>
      </xdr:nvSpPr>
      <xdr:spPr>
        <a:xfrm>
          <a:off x="16142400" y="1338480"/>
          <a:ext cx="3312360" cy="207432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114" name="AutoShape 1"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5" name="AutoShape 2"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6" name="AutoShape 3"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7" name="AutoShape 4"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8" name="AutoShape 5"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9" name="AutoShape 6"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0" name="AutoShape 10"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1" name="AutoShape 11"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2" name="AutoShape 12"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3" name="AutoShape 13"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4" name="AutoShape 14"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5" name="AutoShape 15" hidden="1"/>
        <xdr:cNvSpPr/>
      </xdr:nvSpPr>
      <xdr:spPr>
        <a:xfrm>
          <a:off x="132314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17</xdr:col>
      <xdr:colOff>9720</xdr:colOff>
      <xdr:row>11</xdr:row>
      <xdr:rowOff>128880</xdr:rowOff>
    </xdr:to>
    <xdr:sp>
      <xdr:nvSpPr>
        <xdr:cNvPr id="126" name="Rectangle à coins arrondis 13"/>
        <xdr:cNvSpPr/>
      </xdr:nvSpPr>
      <xdr:spPr>
        <a:xfrm>
          <a:off x="15537240" y="278640"/>
          <a:ext cx="3357720" cy="20448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O37" activeCellId="0" sqref="O37"/>
    </sheetView>
  </sheetViews>
  <sheetFormatPr defaultColWidth="11.4609375" defaultRowHeight="13.2" zeroHeight="false" outlineLevelRow="0" outlineLevelCol="0"/>
  <cols>
    <col collapsed="false" customWidth="true" hidden="false" outlineLevel="0" max="1" min="1" style="1" width="1.66"/>
    <col collapsed="false" customWidth="false" hidden="false" outlineLevel="0" max="2" min="2" style="1" width="11.45"/>
    <col collapsed="false" customWidth="true" hidden="false" outlineLevel="0" max="3" min="3" style="1" width="29.56"/>
    <col collapsed="false" customWidth="true" hidden="false" outlineLevel="0" max="4" min="4" style="1" width="0.89"/>
    <col collapsed="false" customWidth="true" hidden="false" outlineLevel="0" max="13" min="5" style="1" width="10.65"/>
    <col collapsed="false" customWidth="true" hidden="false" outlineLevel="0" max="14" min="14" style="1" width="15.66"/>
    <col collapsed="false" customWidth="false" hidden="false" outlineLevel="0" max="1024" min="15" style="1" width="11.45"/>
  </cols>
  <sheetData>
    <row r="1" customFormat="false" ht="17.4"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44592</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2.8"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7.4"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5" hidden="false" customHeight="true" outlineLevel="0" collapsed="false">
      <c r="B10" s="20"/>
      <c r="C10" s="21"/>
      <c r="D10" s="13"/>
      <c r="E10" s="22"/>
      <c r="F10" s="22"/>
      <c r="G10" s="22"/>
      <c r="H10" s="22"/>
      <c r="I10" s="22"/>
      <c r="J10" s="22"/>
      <c r="K10" s="22"/>
      <c r="L10" s="22"/>
      <c r="M10" s="22"/>
      <c r="N10" s="22"/>
    </row>
    <row r="11" customFormat="false" ht="61.2" hidden="false" customHeight="true" outlineLevel="0" collapsed="false">
      <c r="B11" s="12" t="s">
        <v>8</v>
      </c>
      <c r="C11" s="12"/>
      <c r="D11" s="13"/>
      <c r="E11" s="24" t="s">
        <v>9</v>
      </c>
      <c r="F11" s="24"/>
      <c r="G11" s="24"/>
      <c r="H11" s="24"/>
      <c r="I11" s="24"/>
      <c r="J11" s="24"/>
      <c r="K11" s="24"/>
      <c r="L11" s="24"/>
      <c r="M11" s="24"/>
      <c r="N11" s="24"/>
    </row>
    <row r="12" customFormat="false" ht="10.95"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3.2"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6" activeCellId="0" sqref="M26"/>
    </sheetView>
  </sheetViews>
  <sheetFormatPr defaultColWidth="11.4609375" defaultRowHeight="13.2"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65"/>
    <col collapsed="false" customWidth="true" hidden="false" outlineLevel="0" max="4" min="4" style="30" width="6.66"/>
    <col collapsed="false" customWidth="true" hidden="false" outlineLevel="0" max="5" min="5" style="31" width="6.22"/>
    <col collapsed="false" customWidth="true" hidden="false" outlineLevel="0" max="6" min="6" style="31" width="7.11"/>
    <col collapsed="false" customWidth="true" hidden="false" outlineLevel="0" max="7" min="7" style="31" width="27.65"/>
    <col collapsed="false" customWidth="true" hidden="false" outlineLevel="0" max="8" min="8" style="31" width="17.11"/>
    <col collapsed="false" customWidth="true" hidden="false" outlineLevel="0" max="9" min="9" style="31" width="17.56"/>
    <col collapsed="false" customWidth="true" hidden="false" outlineLevel="0" max="10" min="10" style="30" width="26.56"/>
    <col collapsed="false" customWidth="false" hidden="false" outlineLevel="0" max="1024" min="11" style="30" width="11.45"/>
  </cols>
  <sheetData>
    <row r="1" customFormat="false" ht="13.5" hidden="false" customHeight="true" outlineLevel="0" collapsed="false">
      <c r="A1" s="173" t="str">
        <f aca="false">"LISTE DES DECISIONS au "&amp;TEXT(J2,"jj/mm/aaaa")</f>
        <v>LISTE DES DECISIONS au 31/01/2022</v>
      </c>
      <c r="B1" s="173"/>
      <c r="C1" s="173"/>
      <c r="D1" s="173"/>
      <c r="E1" s="173"/>
      <c r="F1" s="173"/>
      <c r="G1" s="173"/>
      <c r="H1" s="173"/>
      <c r="I1" s="173"/>
      <c r="J1" s="34" t="str">
        <f aca="false">'1a-Identification Projet'!$L1</f>
        <v>Cosinus V0.1</v>
      </c>
      <c r="K1" s="34"/>
    </row>
    <row r="2" customFormat="false" ht="12.75" hidden="false" customHeight="true" outlineLevel="0" collapsed="false">
      <c r="A2" s="173"/>
      <c r="B2" s="173"/>
      <c r="C2" s="173"/>
      <c r="D2" s="173"/>
      <c r="E2" s="173"/>
      <c r="F2" s="173"/>
      <c r="G2" s="173"/>
      <c r="H2" s="173"/>
      <c r="I2" s="173"/>
      <c r="J2" s="37" t="n">
        <f aca="false">'1a-Identification Projet'!$L2</f>
        <v>44592</v>
      </c>
      <c r="K2" s="37"/>
    </row>
    <row r="3" customFormat="false" ht="16.5" hidden="false" customHeight="true" outlineLevel="0" collapsed="false">
      <c r="A3" s="173"/>
      <c r="B3" s="173"/>
      <c r="C3" s="173"/>
      <c r="D3" s="173"/>
      <c r="E3" s="173"/>
      <c r="F3" s="173"/>
      <c r="G3" s="173"/>
      <c r="H3" s="173"/>
      <c r="I3" s="173"/>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174" t="s">
        <v>149</v>
      </c>
      <c r="B5" s="175" t="s">
        <v>150</v>
      </c>
      <c r="C5" s="175"/>
      <c r="D5" s="175"/>
      <c r="E5" s="175"/>
      <c r="F5" s="175"/>
      <c r="G5" s="176" t="s">
        <v>151</v>
      </c>
      <c r="H5" s="176" t="s">
        <v>152</v>
      </c>
      <c r="I5" s="176" t="s">
        <v>153</v>
      </c>
      <c r="J5" s="174" t="s">
        <v>154</v>
      </c>
      <c r="K5" s="174" t="s">
        <v>155</v>
      </c>
    </row>
    <row r="6" customFormat="false" ht="15" hidden="false" customHeight="false" outlineLevel="0" collapsed="false">
      <c r="A6" s="177" t="n">
        <v>1</v>
      </c>
      <c r="B6" s="178"/>
      <c r="C6" s="178"/>
      <c r="D6" s="178"/>
      <c r="E6" s="178"/>
      <c r="F6" s="178"/>
      <c r="G6" s="178"/>
      <c r="H6" s="178"/>
      <c r="I6" s="178"/>
      <c r="J6" s="179"/>
      <c r="K6" s="180" t="s">
        <v>24</v>
      </c>
    </row>
    <row r="7" customFormat="false" ht="15" hidden="false" customHeight="false" outlineLevel="0" collapsed="false">
      <c r="A7" s="177" t="n">
        <v>2</v>
      </c>
      <c r="B7" s="178"/>
      <c r="C7" s="178"/>
      <c r="D7" s="178"/>
      <c r="E7" s="178"/>
      <c r="F7" s="178"/>
      <c r="G7" s="178"/>
      <c r="H7" s="178"/>
      <c r="I7" s="178"/>
      <c r="J7" s="179"/>
      <c r="K7" s="180"/>
    </row>
    <row r="8" customFormat="false" ht="15" hidden="false" customHeight="false" outlineLevel="0" collapsed="false">
      <c r="A8" s="177" t="n">
        <v>3</v>
      </c>
      <c r="B8" s="178"/>
      <c r="C8" s="178"/>
      <c r="D8" s="178"/>
      <c r="E8" s="178"/>
      <c r="F8" s="178"/>
      <c r="G8" s="178"/>
      <c r="H8" s="178"/>
      <c r="I8" s="178"/>
      <c r="J8" s="179"/>
      <c r="K8" s="180"/>
    </row>
    <row r="9" customFormat="false" ht="15.6" hidden="false" customHeight="false" outlineLevel="0" collapsed="false">
      <c r="A9" s="177" t="n">
        <v>4</v>
      </c>
      <c r="B9" s="181"/>
      <c r="C9" s="181"/>
      <c r="D9" s="181"/>
      <c r="E9" s="181"/>
      <c r="F9" s="181"/>
      <c r="G9" s="181"/>
      <c r="H9" s="181"/>
      <c r="I9" s="181"/>
      <c r="J9" s="182"/>
      <c r="K9" s="183"/>
    </row>
    <row r="10" customFormat="false" ht="15.6" hidden="false" customHeight="false" outlineLevel="0" collapsed="false">
      <c r="A10" s="177" t="n">
        <v>5</v>
      </c>
      <c r="B10" s="181"/>
      <c r="C10" s="181"/>
      <c r="D10" s="181"/>
      <c r="E10" s="181"/>
      <c r="F10" s="181"/>
      <c r="G10" s="181"/>
      <c r="H10" s="181"/>
      <c r="I10" s="181"/>
      <c r="J10" s="184"/>
      <c r="K10" s="183"/>
    </row>
    <row r="11" customFormat="false" ht="15.6" hidden="false" customHeight="false" outlineLevel="0" collapsed="false">
      <c r="A11" s="177" t="n">
        <v>6</v>
      </c>
      <c r="B11" s="181"/>
      <c r="C11" s="181"/>
      <c r="D11" s="181"/>
      <c r="E11" s="181"/>
      <c r="F11" s="181"/>
      <c r="G11" s="181"/>
      <c r="H11" s="181"/>
      <c r="I11" s="181"/>
      <c r="J11" s="182"/>
      <c r="K11" s="183"/>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4609375" defaultRowHeight="13.2" zeroHeight="false" outlineLevelRow="2" outlineLevelCol="0"/>
  <cols>
    <col collapsed="false" customWidth="true" hidden="false" outlineLevel="0" max="1" min="1" style="30" width="33.67"/>
    <col collapsed="false" customWidth="true" hidden="false" outlineLevel="0" max="2" min="2" style="30" width="38.66"/>
    <col collapsed="false" customWidth="true" hidden="false" outlineLevel="0" max="3" min="3" style="30" width="10.99"/>
    <col collapsed="false" customWidth="true" hidden="false" outlineLevel="0" max="4" min="4" style="30" width="14.01"/>
    <col collapsed="false" customWidth="true" hidden="false" outlineLevel="0" max="5" min="5" style="30" width="15.44"/>
    <col collapsed="false" customWidth="true" hidden="false" outlineLevel="0" max="6" min="6" style="31" width="6.22"/>
    <col collapsed="false" customWidth="true" hidden="false" outlineLevel="0" max="7" min="7" style="31" width="10.89"/>
    <col collapsed="false" customWidth="true" hidden="false" outlineLevel="0" max="8" min="8" style="31" width="26.66"/>
    <col collapsed="false" customWidth="true" hidden="false" outlineLevel="0" max="9" min="9" style="31" width="17.11"/>
    <col collapsed="false" customWidth="true" hidden="false" outlineLevel="0" max="10" min="10" style="31" width="17.56"/>
    <col collapsed="false" customWidth="true" hidden="false" outlineLevel="0" max="11" min="11" style="30" width="26.56"/>
    <col collapsed="false" customWidth="false" hidden="false" outlineLevel="0" max="1024" min="12" style="30" width="11.45"/>
  </cols>
  <sheetData>
    <row r="1" customFormat="false" ht="13.5" hidden="false" customHeight="true" outlineLevel="0" collapsed="false">
      <c r="A1" s="147" t="str">
        <f aca="false">"DOCUMENTS PROJET au "&amp;TEXT(I2,"jj/mm/aaaa")</f>
        <v>DOCUMENTS PROJET au 31/01/2022</v>
      </c>
      <c r="B1" s="147"/>
      <c r="C1" s="147"/>
      <c r="D1" s="147"/>
      <c r="E1" s="147"/>
      <c r="F1" s="147"/>
      <c r="G1" s="147"/>
      <c r="H1" s="147"/>
      <c r="I1" s="34" t="str">
        <f aca="false">'1a-Identification Projet'!$L1</f>
        <v>Cosinus V0.1</v>
      </c>
      <c r="J1" s="34"/>
    </row>
    <row r="2" customFormat="false" ht="12.75" hidden="false" customHeight="true" outlineLevel="0" collapsed="false">
      <c r="A2" s="147"/>
      <c r="B2" s="147"/>
      <c r="C2" s="147"/>
      <c r="D2" s="147"/>
      <c r="E2" s="147"/>
      <c r="F2" s="147"/>
      <c r="G2" s="147"/>
      <c r="H2" s="147"/>
      <c r="I2" s="37" t="n">
        <f aca="false">'1a-Identification Projet'!$L2</f>
        <v>44592</v>
      </c>
      <c r="J2" s="37"/>
    </row>
    <row r="3" customFormat="false" ht="16.5" hidden="false" customHeight="true" outlineLevel="0" collapsed="false">
      <c r="A3" s="147"/>
      <c r="B3" s="147"/>
      <c r="C3" s="147"/>
      <c r="D3" s="147"/>
      <c r="E3" s="147"/>
      <c r="F3" s="147"/>
      <c r="G3" s="147"/>
      <c r="H3" s="147"/>
      <c r="I3" s="40" t="str">
        <f aca="false">'1a-Identification Projet'!$L3</f>
        <v>Cosinus</v>
      </c>
      <c r="J3" s="40"/>
    </row>
    <row r="4" customFormat="false" ht="13.2" hidden="false" customHeight="false" outlineLevel="0" collapsed="false">
      <c r="A4" s="44"/>
      <c r="B4" s="44"/>
      <c r="C4" s="185"/>
      <c r="D4" s="45"/>
      <c r="E4" s="45"/>
      <c r="F4" s="45"/>
      <c r="G4" s="45"/>
      <c r="H4" s="45"/>
      <c r="I4" s="45"/>
      <c r="J4" s="45"/>
    </row>
    <row r="5" customFormat="false" ht="20.4" hidden="false" customHeight="false" outlineLevel="0" collapsed="false">
      <c r="A5" s="186" t="s">
        <v>156</v>
      </c>
      <c r="B5" s="186" t="s">
        <v>157</v>
      </c>
      <c r="C5" s="186" t="s">
        <v>158</v>
      </c>
      <c r="D5" s="186" t="s">
        <v>128</v>
      </c>
      <c r="E5" s="186" t="s">
        <v>159</v>
      </c>
      <c r="F5" s="186" t="s">
        <v>160</v>
      </c>
      <c r="G5" s="186" t="s">
        <v>161</v>
      </c>
      <c r="H5" s="186" t="s">
        <v>162</v>
      </c>
      <c r="I5" s="186" t="s">
        <v>163</v>
      </c>
      <c r="J5" s="186" t="s">
        <v>164</v>
      </c>
    </row>
    <row r="6" customFormat="false" ht="13.5" hidden="false" customHeight="true" outlineLevel="0" collapsed="false">
      <c r="A6" s="187" t="s">
        <v>165</v>
      </c>
      <c r="B6" s="188"/>
      <c r="C6" s="188"/>
      <c r="D6" s="188"/>
      <c r="E6" s="188"/>
      <c r="F6" s="188"/>
      <c r="G6" s="188"/>
      <c r="H6" s="188"/>
      <c r="I6" s="188"/>
      <c r="J6" s="189"/>
    </row>
    <row r="7" customFormat="false" ht="13.2" hidden="false" customHeight="false" outlineLevel="0" collapsed="false">
      <c r="A7" s="190" t="s">
        <v>166</v>
      </c>
      <c r="B7" s="191"/>
      <c r="C7" s="191"/>
      <c r="D7" s="191"/>
      <c r="E7" s="191"/>
      <c r="F7" s="191"/>
      <c r="G7" s="191"/>
      <c r="H7" s="191"/>
      <c r="I7" s="191"/>
      <c r="J7" s="192"/>
    </row>
    <row r="8" customFormat="false" ht="13.2" hidden="false" customHeight="false" outlineLevel="1" collapsed="false">
      <c r="A8" s="193" t="s">
        <v>167</v>
      </c>
      <c r="B8" s="193"/>
      <c r="C8" s="193"/>
      <c r="D8" s="193" t="s">
        <v>168</v>
      </c>
      <c r="E8" s="193"/>
      <c r="F8" s="193"/>
      <c r="G8" s="193"/>
      <c r="H8" s="193"/>
      <c r="I8" s="193"/>
      <c r="J8" s="193" t="s">
        <v>169</v>
      </c>
    </row>
    <row r="9" customFormat="false" ht="13.2" hidden="false" customHeight="false" outlineLevel="2" collapsed="false">
      <c r="A9" s="190" t="s">
        <v>170</v>
      </c>
      <c r="B9" s="191"/>
      <c r="C9" s="191"/>
      <c r="D9" s="191"/>
      <c r="E9" s="191"/>
      <c r="F9" s="191"/>
      <c r="G9" s="191"/>
      <c r="H9" s="191"/>
      <c r="I9" s="191"/>
      <c r="J9" s="192"/>
    </row>
    <row r="10" customFormat="false" ht="13.2" hidden="false" customHeight="false" outlineLevel="1" collapsed="false">
      <c r="A10" s="193" t="s">
        <v>171</v>
      </c>
      <c r="B10" s="193"/>
      <c r="C10" s="193"/>
      <c r="D10" s="193" t="s">
        <v>172</v>
      </c>
      <c r="E10" s="193"/>
      <c r="F10" s="193"/>
      <c r="G10" s="193"/>
      <c r="H10" s="193"/>
      <c r="I10" s="193"/>
      <c r="J10" s="193" t="s">
        <v>169</v>
      </c>
    </row>
    <row r="11" customFormat="false" ht="13.2" hidden="false" customHeight="false" outlineLevel="2" collapsed="false">
      <c r="A11" s="193"/>
      <c r="B11" s="193"/>
      <c r="C11" s="193"/>
      <c r="D11" s="193"/>
      <c r="E11" s="193"/>
      <c r="F11" s="193"/>
      <c r="G11" s="193"/>
      <c r="H11" s="193"/>
      <c r="I11" s="193"/>
      <c r="J11" s="193" t="s">
        <v>173</v>
      </c>
    </row>
    <row r="12" customFormat="false" ht="13.2" hidden="false" customHeight="false" outlineLevel="2" collapsed="false">
      <c r="A12" s="193"/>
      <c r="B12" s="193"/>
      <c r="C12" s="193"/>
      <c r="D12" s="193"/>
      <c r="E12" s="193"/>
      <c r="F12" s="193"/>
      <c r="G12" s="193"/>
      <c r="H12" s="193"/>
      <c r="I12" s="193"/>
      <c r="J12" s="193" t="s">
        <v>173</v>
      </c>
    </row>
    <row r="13" customFormat="false" ht="13.2" hidden="false" customHeight="false" outlineLevel="2" collapsed="false">
      <c r="A13" s="193"/>
      <c r="B13" s="193"/>
      <c r="C13" s="193"/>
      <c r="D13" s="193"/>
      <c r="E13" s="193"/>
      <c r="F13" s="193"/>
      <c r="G13" s="193"/>
      <c r="H13" s="193"/>
      <c r="I13" s="193"/>
      <c r="J13" s="193" t="s">
        <v>173</v>
      </c>
    </row>
    <row r="14" customFormat="false" ht="13.2" hidden="false" customHeight="false" outlineLevel="2" collapsed="false">
      <c r="A14" s="187" t="s">
        <v>174</v>
      </c>
      <c r="B14" s="191"/>
      <c r="C14" s="191"/>
      <c r="D14" s="191"/>
      <c r="E14" s="191"/>
      <c r="F14" s="191"/>
      <c r="G14" s="191"/>
      <c r="H14" s="191"/>
      <c r="I14" s="191"/>
      <c r="J14" s="192"/>
    </row>
    <row r="15" customFormat="false" ht="13.2" hidden="false" customHeight="false" outlineLevel="0" collapsed="false">
      <c r="A15" s="190" t="s">
        <v>175</v>
      </c>
      <c r="B15" s="191"/>
      <c r="C15" s="191"/>
      <c r="D15" s="191"/>
      <c r="E15" s="191"/>
      <c r="F15" s="191"/>
      <c r="G15" s="191"/>
      <c r="H15" s="191"/>
      <c r="I15" s="191"/>
      <c r="J15" s="192"/>
    </row>
    <row r="16" customFormat="false" ht="13.2" hidden="false" customHeight="false" outlineLevel="1" collapsed="false">
      <c r="A16" s="193" t="s">
        <v>176</v>
      </c>
      <c r="B16" s="193"/>
      <c r="C16" s="193"/>
      <c r="D16" s="193" t="s">
        <v>56</v>
      </c>
      <c r="E16" s="193"/>
      <c r="F16" s="193"/>
      <c r="G16" s="193"/>
      <c r="H16" s="193" t="n">
        <v>42829</v>
      </c>
      <c r="I16" s="193"/>
      <c r="J16" s="193" t="s">
        <v>173</v>
      </c>
    </row>
    <row r="17" customFormat="false" ht="13.2" hidden="false" customHeight="false" outlineLevel="2" collapsed="false">
      <c r="A17" s="193" t="s">
        <v>177</v>
      </c>
      <c r="B17" s="193"/>
      <c r="C17" s="193"/>
      <c r="D17" s="193" t="s">
        <v>56</v>
      </c>
      <c r="E17" s="193"/>
      <c r="F17" s="193"/>
      <c r="G17" s="193"/>
      <c r="H17" s="193" t="n">
        <v>42832</v>
      </c>
      <c r="I17" s="193"/>
      <c r="J17" s="193" t="s">
        <v>173</v>
      </c>
    </row>
    <row r="18" customFormat="false" ht="13.2" hidden="false" customHeight="false" outlineLevel="2" collapsed="false">
      <c r="A18" s="193" t="s">
        <v>178</v>
      </c>
      <c r="B18" s="193"/>
      <c r="C18" s="193"/>
      <c r="D18" s="193" t="s">
        <v>56</v>
      </c>
      <c r="E18" s="193"/>
      <c r="F18" s="193"/>
      <c r="G18" s="193"/>
      <c r="H18" s="193" t="s">
        <v>179</v>
      </c>
      <c r="I18" s="193"/>
      <c r="J18" s="193" t="s">
        <v>173</v>
      </c>
    </row>
    <row r="19" customFormat="false" ht="13.2" hidden="false" customHeight="false" outlineLevel="2" collapsed="false">
      <c r="A19" s="193" t="s">
        <v>81</v>
      </c>
      <c r="B19" s="193"/>
      <c r="C19" s="193"/>
      <c r="D19" s="193" t="s">
        <v>56</v>
      </c>
      <c r="E19" s="193"/>
      <c r="F19" s="193"/>
      <c r="G19" s="193"/>
      <c r="H19" s="193" t="n">
        <v>42858</v>
      </c>
      <c r="I19" s="193"/>
      <c r="J19" s="193" t="s">
        <v>173</v>
      </c>
    </row>
    <row r="20" customFormat="false" ht="13.2" hidden="false" customHeight="false" outlineLevel="2" collapsed="false">
      <c r="A20" s="190" t="s">
        <v>180</v>
      </c>
      <c r="B20" s="191"/>
      <c r="C20" s="191"/>
      <c r="D20" s="191"/>
      <c r="E20" s="191"/>
      <c r="F20" s="191"/>
      <c r="G20" s="191"/>
      <c r="H20" s="191"/>
      <c r="I20" s="191"/>
      <c r="J20" s="192"/>
    </row>
    <row r="21" customFormat="false" ht="13.2" hidden="false" customHeight="false" outlineLevel="1" collapsed="false">
      <c r="A21" s="193" t="s">
        <v>181</v>
      </c>
      <c r="B21" s="193"/>
      <c r="C21" s="193"/>
      <c r="D21" s="193" t="s">
        <v>57</v>
      </c>
      <c r="E21" s="193"/>
      <c r="F21" s="193"/>
      <c r="G21" s="193"/>
      <c r="H21" s="193" t="n">
        <v>42838</v>
      </c>
      <c r="I21" s="193"/>
      <c r="J21" s="193" t="s">
        <v>173</v>
      </c>
    </row>
    <row r="22" customFormat="false" ht="13.2" hidden="false" customHeight="false" outlineLevel="2" collapsed="false">
      <c r="A22" s="193" t="s">
        <v>182</v>
      </c>
      <c r="B22" s="193"/>
      <c r="C22" s="193"/>
      <c r="D22" s="193" t="s">
        <v>57</v>
      </c>
      <c r="E22" s="193"/>
      <c r="F22" s="193"/>
      <c r="G22" s="193"/>
      <c r="H22" s="193" t="n">
        <v>42838</v>
      </c>
      <c r="I22" s="193"/>
      <c r="J22" s="193" t="s">
        <v>173</v>
      </c>
    </row>
    <row r="23" customFormat="false" ht="13.2" hidden="false" customHeight="false" outlineLevel="2" collapsed="false">
      <c r="A23" s="193" t="s">
        <v>183</v>
      </c>
      <c r="B23" s="193"/>
      <c r="C23" s="193"/>
      <c r="D23" s="193" t="s">
        <v>57</v>
      </c>
      <c r="E23" s="193"/>
      <c r="F23" s="193"/>
      <c r="G23" s="193"/>
      <c r="H23" s="193" t="n">
        <v>42864</v>
      </c>
      <c r="I23" s="193"/>
      <c r="J23" s="193" t="s">
        <v>173</v>
      </c>
    </row>
    <row r="24" customFormat="false" ht="13.2" hidden="false" customHeight="false" outlineLevel="2" collapsed="false">
      <c r="A24" s="193" t="s">
        <v>184</v>
      </c>
      <c r="B24" s="193"/>
      <c r="C24" s="193"/>
      <c r="D24" s="193" t="s">
        <v>58</v>
      </c>
      <c r="E24" s="193"/>
      <c r="F24" s="193"/>
      <c r="G24" s="193"/>
      <c r="H24" s="193" t="n">
        <v>42843</v>
      </c>
      <c r="I24" s="193"/>
      <c r="J24" s="193" t="s">
        <v>173</v>
      </c>
    </row>
    <row r="25" customFormat="false" ht="13.2" hidden="false" customHeight="false" outlineLevel="2" collapsed="false">
      <c r="A25" s="193" t="s">
        <v>185</v>
      </c>
      <c r="B25" s="193"/>
      <c r="C25" s="193"/>
      <c r="D25" s="193" t="s">
        <v>58</v>
      </c>
      <c r="E25" s="193"/>
      <c r="F25" s="193"/>
      <c r="G25" s="193"/>
      <c r="H25" s="193" t="n">
        <v>42843</v>
      </c>
      <c r="I25" s="193"/>
      <c r="J25" s="193" t="s">
        <v>173</v>
      </c>
    </row>
    <row r="26" customFormat="false" ht="13.2" hidden="false" customHeight="false" outlineLevel="2" collapsed="false">
      <c r="A26" s="193" t="s">
        <v>186</v>
      </c>
      <c r="B26" s="193"/>
      <c r="C26" s="193"/>
      <c r="D26" s="193" t="s">
        <v>58</v>
      </c>
      <c r="E26" s="193"/>
      <c r="F26" s="193"/>
      <c r="G26" s="193"/>
      <c r="H26" s="193" t="n">
        <v>26</v>
      </c>
      <c r="I26" s="193"/>
      <c r="J26" s="193" t="s">
        <v>173</v>
      </c>
    </row>
    <row r="27" customFormat="false" ht="13.2" hidden="false" customHeight="false" outlineLevel="2" collapsed="false">
      <c r="A27" s="193" t="s">
        <v>187</v>
      </c>
      <c r="B27" s="193"/>
      <c r="C27" s="193"/>
      <c r="D27" s="193" t="s">
        <v>59</v>
      </c>
      <c r="E27" s="193"/>
      <c r="F27" s="193"/>
      <c r="G27" s="193"/>
      <c r="H27" s="193" t="n">
        <v>42839</v>
      </c>
      <c r="I27" s="193"/>
      <c r="J27" s="193" t="s">
        <v>173</v>
      </c>
    </row>
    <row r="28" customFormat="false" ht="13.2" hidden="false" customHeight="false" outlineLevel="2" collapsed="false">
      <c r="A28" s="193" t="s">
        <v>188</v>
      </c>
      <c r="B28" s="193"/>
      <c r="C28" s="193"/>
      <c r="D28" s="193" t="s">
        <v>59</v>
      </c>
      <c r="E28" s="193"/>
      <c r="F28" s="193"/>
      <c r="G28" s="193"/>
      <c r="H28" s="193" t="n">
        <v>18</v>
      </c>
      <c r="I28" s="193"/>
      <c r="J28" s="193" t="s">
        <v>173</v>
      </c>
    </row>
    <row r="29" customFormat="false" ht="13.2" hidden="false" customHeight="false" outlineLevel="2" collapsed="false">
      <c r="A29" s="193" t="s">
        <v>189</v>
      </c>
      <c r="B29" s="193"/>
      <c r="C29" s="193"/>
      <c r="D29" s="193" t="s">
        <v>59</v>
      </c>
      <c r="E29" s="193"/>
      <c r="F29" s="193"/>
      <c r="G29" s="193"/>
      <c r="H29" s="193" t="n">
        <v>42851</v>
      </c>
      <c r="I29" s="193"/>
      <c r="J29" s="193" t="s">
        <v>173</v>
      </c>
    </row>
    <row r="30" customFormat="false" ht="13.2" hidden="false" customHeight="false" outlineLevel="2" collapsed="false">
      <c r="A30" s="193" t="s">
        <v>190</v>
      </c>
      <c r="B30" s="193"/>
      <c r="C30" s="193"/>
      <c r="D30" s="193" t="s">
        <v>59</v>
      </c>
      <c r="E30" s="193"/>
      <c r="F30" s="193"/>
      <c r="G30" s="193"/>
      <c r="H30" s="193" t="n">
        <v>26</v>
      </c>
      <c r="I30" s="193"/>
      <c r="J30" s="193" t="s">
        <v>173</v>
      </c>
    </row>
    <row r="31" customFormat="false" ht="13.2" hidden="false" customHeight="false" outlineLevel="2" collapsed="false">
      <c r="A31" s="190" t="s">
        <v>191</v>
      </c>
      <c r="B31" s="191"/>
      <c r="C31" s="191"/>
      <c r="D31" s="191"/>
      <c r="E31" s="191"/>
      <c r="F31" s="191"/>
      <c r="G31" s="191"/>
      <c r="H31" s="191"/>
      <c r="I31" s="191"/>
      <c r="J31" s="192"/>
    </row>
    <row r="32" customFormat="false" ht="13.2" hidden="false" customHeight="false" outlineLevel="1" collapsed="false">
      <c r="A32" s="193" t="s">
        <v>192</v>
      </c>
      <c r="B32" s="193"/>
      <c r="C32" s="193"/>
      <c r="D32" s="193" t="s">
        <v>57</v>
      </c>
      <c r="E32" s="193"/>
      <c r="F32" s="193"/>
      <c r="G32" s="193"/>
      <c r="H32" s="193" t="n">
        <v>42864</v>
      </c>
      <c r="I32" s="193"/>
      <c r="J32" s="193" t="s">
        <v>173</v>
      </c>
    </row>
    <row r="33" customFormat="false" ht="13.2"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 J10:J13 J16:J19 J21:J30 J32"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41" activeCellId="0" sqref="J41"/>
    </sheetView>
  </sheetViews>
  <sheetFormatPr defaultColWidth="11.4609375" defaultRowHeight="13.2" zeroHeight="false" outlineLevelRow="2" outlineLevelCol="0"/>
  <cols>
    <col collapsed="false" customWidth="true" hidden="false" outlineLevel="0" max="1" min="1" style="30" width="32.56"/>
    <col collapsed="false" customWidth="true" hidden="false" outlineLevel="0" max="2" min="2" style="30" width="76.33"/>
    <col collapsed="false" customWidth="true" hidden="false" outlineLevel="0" max="3" min="3" style="31" width="19.57"/>
    <col collapsed="false" customWidth="true" hidden="false" outlineLevel="0" max="4" min="4" style="31" width="17.11"/>
    <col collapsed="false" customWidth="true" hidden="false" outlineLevel="0" max="5" min="5" style="31" width="17.56"/>
    <col collapsed="false" customWidth="true" hidden="false" outlineLevel="0" max="6" min="6" style="30" width="26.56"/>
    <col collapsed="false" customWidth="false" hidden="false" outlineLevel="0" max="1024" min="7" style="30" width="11.45"/>
  </cols>
  <sheetData>
    <row r="1" customFormat="false" ht="13.5" hidden="false" customHeight="true" outlineLevel="0" collapsed="false">
      <c r="A1" s="194" t="str">
        <f aca="false">"LIVRABLES PROJET au "&amp;TEXT(D2,"jj/mm/aaaa")</f>
        <v>LIVRABLES PROJET au 31/01/2022</v>
      </c>
      <c r="B1" s="194"/>
      <c r="C1" s="194"/>
      <c r="D1" s="34" t="str">
        <f aca="false">'1a-Identification Projet'!$L1</f>
        <v>Cosinus V0.1</v>
      </c>
      <c r="E1" s="34"/>
    </row>
    <row r="2" customFormat="false" ht="12.75" hidden="false" customHeight="true" outlineLevel="0" collapsed="false">
      <c r="A2" s="194"/>
      <c r="B2" s="194"/>
      <c r="C2" s="194"/>
      <c r="D2" s="37" t="n">
        <f aca="false">'1a-Identification Projet'!$L2</f>
        <v>44592</v>
      </c>
      <c r="E2" s="37"/>
    </row>
    <row r="3" customFormat="false" ht="16.5" hidden="false" customHeight="true" outlineLevel="0" collapsed="false">
      <c r="A3" s="194"/>
      <c r="B3" s="194"/>
      <c r="C3" s="194"/>
      <c r="D3" s="40" t="str">
        <f aca="false">'1a-Identification Projet'!$L3</f>
        <v>Cosinus</v>
      </c>
      <c r="E3" s="40"/>
    </row>
    <row r="4" customFormat="false" ht="12.75" hidden="false" customHeight="true" outlineLevel="0" collapsed="false">
      <c r="B4" s="41"/>
    </row>
    <row r="5" customFormat="false" ht="20.4" hidden="false" customHeight="false" outlineLevel="0" collapsed="false">
      <c r="A5" s="186" t="s">
        <v>193</v>
      </c>
      <c r="B5" s="195" t="s">
        <v>194</v>
      </c>
      <c r="C5" s="186" t="s">
        <v>195</v>
      </c>
      <c r="D5" s="186" t="s">
        <v>163</v>
      </c>
      <c r="E5" s="186" t="s">
        <v>164</v>
      </c>
    </row>
    <row r="6" customFormat="false" ht="13.5" hidden="false" customHeight="true" outlineLevel="0" collapsed="false">
      <c r="A6" s="187" t="s">
        <v>196</v>
      </c>
      <c r="B6" s="191"/>
      <c r="C6" s="191"/>
      <c r="D6" s="191"/>
      <c r="E6" s="192"/>
    </row>
    <row r="7" customFormat="false" ht="13.2" hidden="false" customHeight="false" outlineLevel="0" collapsed="false">
      <c r="A7" s="193" t="s">
        <v>197</v>
      </c>
      <c r="B7" s="193"/>
      <c r="C7" s="193" t="n">
        <v>42856</v>
      </c>
      <c r="D7" s="193"/>
      <c r="E7" s="193" t="s">
        <v>173</v>
      </c>
    </row>
    <row r="8" customFormat="false" ht="13.2" hidden="false" customHeight="false" outlineLevel="2" collapsed="false">
      <c r="A8" s="193" t="s">
        <v>198</v>
      </c>
      <c r="B8" s="193"/>
      <c r="C8" s="193" t="n">
        <v>42851</v>
      </c>
      <c r="D8" s="193"/>
      <c r="E8" s="193" t="s">
        <v>173</v>
      </c>
    </row>
    <row r="9" customFormat="false" ht="13.2" hidden="false" customHeight="false" outlineLevel="2" collapsed="false">
      <c r="A9" s="193" t="s">
        <v>199</v>
      </c>
      <c r="B9" s="193"/>
      <c r="C9" s="193" t="n">
        <v>42849</v>
      </c>
      <c r="D9" s="193"/>
      <c r="E9" s="193" t="s">
        <v>173</v>
      </c>
      <c r="F9" s="31"/>
      <c r="G9" s="31"/>
      <c r="H9" s="31"/>
      <c r="I9" s="31"/>
      <c r="J9" s="31"/>
      <c r="K9" s="31"/>
      <c r="L9" s="31"/>
    </row>
    <row r="10" s="31" customFormat="true" ht="13.2" hidden="false" customHeight="false" outlineLevel="2" collapsed="false">
      <c r="A10" s="193" t="s">
        <v>200</v>
      </c>
      <c r="B10" s="193"/>
      <c r="C10" s="193" t="n">
        <v>42845</v>
      </c>
      <c r="D10" s="193"/>
      <c r="E10" s="193" t="s">
        <v>173</v>
      </c>
    </row>
    <row r="11" s="31" customFormat="true" ht="13.2" hidden="false" customHeight="false" outlineLevel="2" collapsed="false">
      <c r="A11" s="193" t="s">
        <v>201</v>
      </c>
      <c r="B11" s="193"/>
      <c r="C11" s="193" t="n">
        <v>42846</v>
      </c>
      <c r="D11" s="193"/>
      <c r="E11" s="193" t="s">
        <v>173</v>
      </c>
    </row>
    <row r="12" s="31" customFormat="true" ht="13.2" hidden="false" customHeight="false" outlineLevel="2" collapsed="false">
      <c r="A12" s="193" t="s">
        <v>202</v>
      </c>
      <c r="B12" s="193"/>
      <c r="C12" s="193" t="n">
        <v>42843</v>
      </c>
      <c r="D12" s="193"/>
      <c r="E12" s="193" t="s">
        <v>173</v>
      </c>
      <c r="F12" s="30"/>
      <c r="G12" s="30"/>
      <c r="H12" s="30"/>
      <c r="I12" s="30"/>
      <c r="J12" s="30"/>
      <c r="K12" s="30"/>
      <c r="L12" s="30"/>
    </row>
    <row r="13" customFormat="false" ht="13.2" hidden="false" customHeight="false" outlineLevel="2" collapsed="false">
      <c r="A13" s="193" t="s">
        <v>203</v>
      </c>
      <c r="B13" s="193"/>
      <c r="C13" s="193" t="n">
        <v>42851</v>
      </c>
      <c r="D13" s="193"/>
      <c r="E13" s="193" t="s">
        <v>173</v>
      </c>
    </row>
    <row r="14" customFormat="false" ht="13.2"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T24" activeCellId="0" sqref="T24"/>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3.2" hidden="false" customHeight="false" outlineLevel="0" collapsed="false">
      <c r="A1" s="55"/>
      <c r="B1" s="196" t="str">
        <f aca="false">"PLANNING COURANT  au "&amp;TEXT(K2,"jj/mm/aaaa")</f>
        <v>PLANNING COURANT  au 31/01/2022</v>
      </c>
      <c r="C1" s="196"/>
      <c r="D1" s="196"/>
      <c r="E1" s="196"/>
      <c r="F1" s="196"/>
      <c r="G1" s="196"/>
      <c r="H1" s="196"/>
      <c r="I1" s="196"/>
      <c r="J1" s="196"/>
      <c r="K1" s="58" t="str">
        <f aca="false">'1a-Identification Projet'!$L$1</f>
        <v>Cosinus V0.1</v>
      </c>
      <c r="L1" s="58"/>
      <c r="M1" s="58"/>
    </row>
    <row r="2" s="55" customFormat="true" ht="12.75" hidden="false" customHeight="true" outlineLevel="0" collapsed="false">
      <c r="B2" s="196"/>
      <c r="C2" s="196"/>
      <c r="D2" s="196"/>
      <c r="E2" s="196"/>
      <c r="F2" s="196"/>
      <c r="G2" s="196"/>
      <c r="H2" s="196"/>
      <c r="I2" s="196"/>
      <c r="J2" s="196"/>
      <c r="K2" s="61" t="n">
        <f aca="false">'1a-Identification Projet'!$L$2</f>
        <v>44592</v>
      </c>
      <c r="L2" s="61"/>
      <c r="M2" s="61"/>
      <c r="N2" s="30"/>
    </row>
    <row r="3" s="55" customFormat="true" ht="12.75" hidden="false" customHeight="true" outlineLevel="0" collapsed="false">
      <c r="B3" s="196"/>
      <c r="C3" s="196"/>
      <c r="D3" s="196"/>
      <c r="E3" s="196"/>
      <c r="F3" s="196"/>
      <c r="G3" s="196"/>
      <c r="H3" s="196"/>
      <c r="I3" s="196"/>
      <c r="J3" s="196"/>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3.2" hidden="false" customHeight="false" outlineLevel="0" collapsed="false">
      <c r="D7" s="73" t="s">
        <v>88</v>
      </c>
      <c r="E7" s="73"/>
      <c r="F7" s="73"/>
      <c r="G7" s="73"/>
      <c r="H7" s="73"/>
      <c r="I7" s="197" t="s">
        <v>204</v>
      </c>
      <c r="J7" s="197"/>
      <c r="K7" s="197"/>
      <c r="L7" s="197"/>
      <c r="M7" s="198" t="s">
        <v>205</v>
      </c>
    </row>
    <row r="8" customFormat="false" ht="41.4" hidden="false" customHeight="false" outlineLevel="0" collapsed="false">
      <c r="B8" s="74" t="s">
        <v>89</v>
      </c>
      <c r="C8" s="75" t="s">
        <v>90</v>
      </c>
      <c r="D8" s="199" t="s">
        <v>91</v>
      </c>
      <c r="E8" s="77" t="s">
        <v>92</v>
      </c>
      <c r="F8" s="77" t="s">
        <v>93</v>
      </c>
      <c r="G8" s="77" t="s">
        <v>94</v>
      </c>
      <c r="H8" s="78" t="s">
        <v>95</v>
      </c>
      <c r="I8" s="200" t="s">
        <v>206</v>
      </c>
      <c r="J8" s="77" t="s">
        <v>207</v>
      </c>
      <c r="K8" s="77" t="s">
        <v>208</v>
      </c>
      <c r="L8" s="78" t="s">
        <v>209</v>
      </c>
      <c r="M8" s="201" t="s">
        <v>210</v>
      </c>
    </row>
    <row r="9" customFormat="false" ht="13.5" hidden="false" customHeight="true" outlineLevel="0" collapsed="false">
      <c r="B9" s="79" t="n">
        <v>1</v>
      </c>
      <c r="C9" s="80" t="s">
        <v>2</v>
      </c>
      <c r="D9" s="202" t="n">
        <f aca="false">+MIN(D10:D26)</f>
        <v>42828</v>
      </c>
      <c r="E9" s="82" t="n">
        <f aca="false">+MAX(E10:E26)</f>
        <v>42864</v>
      </c>
      <c r="F9" s="83" t="s">
        <v>96</v>
      </c>
      <c r="G9" s="83" t="s">
        <v>96</v>
      </c>
      <c r="H9" s="84" t="n">
        <f aca="false">+SUM(H10:H26)</f>
        <v>228.9</v>
      </c>
      <c r="I9" s="203" t="n">
        <f aca="false">+MIN(I10:I26)</f>
        <v>42828</v>
      </c>
      <c r="J9" s="82"/>
      <c r="K9" s="204" t="n">
        <f aca="false">+SUM(K10:K26)</f>
        <v>68</v>
      </c>
      <c r="L9" s="84" t="n">
        <f aca="false">+SUM(L10:L26)</f>
        <v>166.5</v>
      </c>
      <c r="M9" s="205" t="n">
        <f aca="false">+SUM(M10:M26)</f>
        <v>5.6</v>
      </c>
    </row>
    <row r="10" customFormat="false" ht="13.5" hidden="false" customHeight="true" outlineLevel="0" collapsed="false">
      <c r="B10" s="85" t="n">
        <v>2</v>
      </c>
      <c r="C10" s="86" t="s">
        <v>97</v>
      </c>
      <c r="D10" s="206" t="n">
        <v>42828</v>
      </c>
      <c r="E10" s="88" t="n">
        <v>42829</v>
      </c>
      <c r="F10" s="89"/>
      <c r="G10" s="90" t="s">
        <v>98</v>
      </c>
      <c r="H10" s="91" t="n">
        <v>14</v>
      </c>
      <c r="I10" s="207" t="n">
        <v>42828</v>
      </c>
      <c r="J10" s="88" t="n">
        <v>42829</v>
      </c>
      <c r="K10" s="92" t="n">
        <v>18</v>
      </c>
      <c r="L10" s="91" t="n">
        <v>0</v>
      </c>
      <c r="M10" s="208" t="n">
        <f aca="false">+K10+L10-H10</f>
        <v>4</v>
      </c>
    </row>
    <row r="11" customFormat="false" ht="13.5" hidden="false" customHeight="true" outlineLevel="0" collapsed="false">
      <c r="B11" s="85" t="n">
        <v>3</v>
      </c>
      <c r="C11" s="86" t="s">
        <v>99</v>
      </c>
      <c r="D11" s="206" t="n">
        <v>42830</v>
      </c>
      <c r="E11" s="88" t="n">
        <v>42832</v>
      </c>
      <c r="F11" s="90" t="n">
        <v>2</v>
      </c>
      <c r="G11" s="90" t="s">
        <v>56</v>
      </c>
      <c r="H11" s="91" t="n">
        <v>21</v>
      </c>
      <c r="I11" s="207" t="n">
        <v>42831</v>
      </c>
      <c r="J11" s="88" t="n">
        <v>42835</v>
      </c>
      <c r="K11" s="92" t="n">
        <v>24</v>
      </c>
      <c r="L11" s="91" t="n">
        <v>0</v>
      </c>
      <c r="M11" s="208" t="n">
        <f aca="false">+K11+L11-H11</f>
        <v>3</v>
      </c>
    </row>
    <row r="12" customFormat="false" ht="13.5" hidden="false" customHeight="true" outlineLevel="0" collapsed="false">
      <c r="B12" s="85" t="n">
        <v>4</v>
      </c>
      <c r="C12" s="86" t="s">
        <v>100</v>
      </c>
      <c r="D12" s="206" t="n">
        <v>42835</v>
      </c>
      <c r="E12" s="88" t="n">
        <v>42853</v>
      </c>
      <c r="F12" s="90" t="n">
        <v>3</v>
      </c>
      <c r="G12" s="90" t="s">
        <v>101</v>
      </c>
      <c r="H12" s="91" t="n">
        <v>10.5</v>
      </c>
      <c r="I12" s="207" t="n">
        <v>42835</v>
      </c>
      <c r="J12" s="88"/>
      <c r="K12" s="92" t="n">
        <v>1</v>
      </c>
      <c r="L12" s="91" t="n">
        <v>9.5</v>
      </c>
      <c r="M12" s="208" t="n">
        <f aca="false">+K12+L12-H12</f>
        <v>0</v>
      </c>
    </row>
    <row r="13" customFormat="false" ht="13.5" hidden="false" customHeight="true" outlineLevel="0" collapsed="false">
      <c r="B13" s="85" t="n">
        <v>5</v>
      </c>
      <c r="C13" s="86" t="s">
        <v>102</v>
      </c>
      <c r="D13" s="206" t="n">
        <v>42857</v>
      </c>
      <c r="E13" s="88" t="n">
        <v>42858</v>
      </c>
      <c r="F13" s="90" t="s">
        <v>103</v>
      </c>
      <c r="G13" s="90" t="s">
        <v>56</v>
      </c>
      <c r="H13" s="91" t="n">
        <v>14</v>
      </c>
      <c r="I13" s="207"/>
      <c r="J13" s="88"/>
      <c r="K13" s="92" t="n">
        <v>0</v>
      </c>
      <c r="L13" s="91" t="n">
        <v>14</v>
      </c>
      <c r="M13" s="208" t="n">
        <f aca="false">+K13+L13-H13</f>
        <v>0</v>
      </c>
    </row>
    <row r="14" customFormat="false" ht="13.5" hidden="false" customHeight="true" outlineLevel="0" collapsed="false">
      <c r="B14" s="85" t="n">
        <v>6</v>
      </c>
      <c r="C14" s="86" t="s">
        <v>104</v>
      </c>
      <c r="D14" s="206" t="n">
        <v>42835</v>
      </c>
      <c r="E14" s="88" t="n">
        <v>42838</v>
      </c>
      <c r="F14" s="90" t="n">
        <v>3</v>
      </c>
      <c r="G14" s="90" t="s">
        <v>105</v>
      </c>
      <c r="H14" s="91" t="n">
        <v>29.4</v>
      </c>
      <c r="I14" s="207" t="n">
        <v>42835</v>
      </c>
      <c r="J14" s="88"/>
      <c r="K14" s="92" t="n">
        <v>25</v>
      </c>
      <c r="L14" s="91" t="n">
        <v>3</v>
      </c>
      <c r="M14" s="208" t="n">
        <f aca="false">+K14+L14-H14</f>
        <v>-1.4</v>
      </c>
    </row>
    <row r="15" customFormat="false" ht="13.5" hidden="false" customHeight="true" outlineLevel="0" collapsed="false">
      <c r="B15" s="85" t="n">
        <v>7</v>
      </c>
      <c r="C15" s="86" t="s">
        <v>106</v>
      </c>
      <c r="D15" s="206" t="n">
        <v>42839</v>
      </c>
      <c r="E15" s="88" t="n">
        <v>42843</v>
      </c>
      <c r="F15" s="90" t="n">
        <v>6</v>
      </c>
      <c r="G15" s="90" t="s">
        <v>58</v>
      </c>
      <c r="H15" s="91" t="n">
        <v>21</v>
      </c>
      <c r="I15" s="207"/>
      <c r="J15" s="88"/>
      <c r="K15" s="92" t="n">
        <v>0</v>
      </c>
      <c r="L15" s="91" t="n">
        <v>21</v>
      </c>
      <c r="M15" s="208" t="n">
        <f aca="false">+K15+L15-H15</f>
        <v>0</v>
      </c>
    </row>
    <row r="16" customFormat="false" ht="13.5" hidden="false" customHeight="true" outlineLevel="0" collapsed="false">
      <c r="B16" s="85" t="n">
        <v>8</v>
      </c>
      <c r="C16" s="86" t="s">
        <v>107</v>
      </c>
      <c r="D16" s="206" t="n">
        <v>42844</v>
      </c>
      <c r="E16" s="88" t="n">
        <v>42849</v>
      </c>
      <c r="F16" s="90" t="n">
        <v>7</v>
      </c>
      <c r="G16" s="90" t="s">
        <v>59</v>
      </c>
      <c r="H16" s="91" t="n">
        <v>28</v>
      </c>
      <c r="I16" s="207"/>
      <c r="J16" s="88"/>
      <c r="K16" s="92" t="n">
        <v>0</v>
      </c>
      <c r="L16" s="91" t="n">
        <v>28</v>
      </c>
      <c r="M16" s="208" t="n">
        <f aca="false">+K16+L16-H16</f>
        <v>0</v>
      </c>
    </row>
    <row r="17" customFormat="false" ht="13.5" hidden="false" customHeight="true" outlineLevel="0" collapsed="false">
      <c r="B17" s="85" t="n">
        <v>9</v>
      </c>
      <c r="C17" s="86" t="s">
        <v>108</v>
      </c>
      <c r="D17" s="206" t="n">
        <v>42844</v>
      </c>
      <c r="E17" s="88" t="n">
        <v>42845</v>
      </c>
      <c r="F17" s="90" t="n">
        <v>7</v>
      </c>
      <c r="G17" s="90" t="s">
        <v>58</v>
      </c>
      <c r="H17" s="91" t="n">
        <v>14</v>
      </c>
      <c r="I17" s="207"/>
      <c r="J17" s="88"/>
      <c r="K17" s="92" t="n">
        <v>0</v>
      </c>
      <c r="L17" s="91" t="n">
        <v>14</v>
      </c>
      <c r="M17" s="208" t="n">
        <f aca="false">+K17+L17-H17</f>
        <v>0</v>
      </c>
    </row>
    <row r="18" customFormat="false" ht="13.5" hidden="false" customHeight="true" outlineLevel="0" collapsed="false">
      <c r="B18" s="85" t="n">
        <v>10</v>
      </c>
      <c r="C18" s="86" t="s">
        <v>109</v>
      </c>
      <c r="D18" s="206" t="n">
        <v>42846</v>
      </c>
      <c r="E18" s="88" t="n">
        <v>42846</v>
      </c>
      <c r="F18" s="90" t="n">
        <v>7</v>
      </c>
      <c r="G18" s="90" t="s">
        <v>58</v>
      </c>
      <c r="H18" s="91" t="n">
        <v>7</v>
      </c>
      <c r="I18" s="207"/>
      <c r="J18" s="88"/>
      <c r="K18" s="92" t="n">
        <v>0</v>
      </c>
      <c r="L18" s="91" t="n">
        <v>7</v>
      </c>
      <c r="M18" s="208" t="n">
        <f aca="false">+K18+L18-H18</f>
        <v>0</v>
      </c>
    </row>
    <row r="19" customFormat="false" ht="13.5" hidden="false" customHeight="true" outlineLevel="0" collapsed="false">
      <c r="B19" s="85" t="n">
        <v>11</v>
      </c>
      <c r="C19" s="86" t="s">
        <v>110</v>
      </c>
      <c r="D19" s="206" t="n">
        <v>42850</v>
      </c>
      <c r="E19" s="88" t="n">
        <v>42851</v>
      </c>
      <c r="F19" s="90" t="s">
        <v>111</v>
      </c>
      <c r="G19" s="90" t="s">
        <v>58</v>
      </c>
      <c r="H19" s="91" t="n">
        <v>14</v>
      </c>
      <c r="I19" s="207"/>
      <c r="J19" s="88"/>
      <c r="K19" s="92" t="n">
        <v>0</v>
      </c>
      <c r="L19" s="91" t="n">
        <v>14</v>
      </c>
      <c r="M19" s="208" t="n">
        <f aca="false">+K19+L19-H19</f>
        <v>0</v>
      </c>
    </row>
    <row r="20" customFormat="false" ht="13.5" hidden="false" customHeight="true" outlineLevel="0" collapsed="false">
      <c r="B20" s="85" t="n">
        <v>12</v>
      </c>
      <c r="C20" s="86" t="s">
        <v>112</v>
      </c>
      <c r="D20" s="206" t="n">
        <v>42839</v>
      </c>
      <c r="E20" s="88" t="n">
        <v>42843</v>
      </c>
      <c r="F20" s="90" t="n">
        <v>6</v>
      </c>
      <c r="G20" s="90" t="s">
        <v>59</v>
      </c>
      <c r="H20" s="91" t="n">
        <v>21</v>
      </c>
      <c r="I20" s="207"/>
      <c r="J20" s="88"/>
      <c r="K20" s="92" t="n">
        <v>0</v>
      </c>
      <c r="L20" s="91" t="n">
        <v>21</v>
      </c>
      <c r="M20" s="208" t="n">
        <f aca="false">+K20+L20-H20</f>
        <v>0</v>
      </c>
    </row>
    <row r="21" customFormat="false" ht="13.5" hidden="false" customHeight="true" outlineLevel="0" collapsed="false">
      <c r="B21" s="85" t="n">
        <v>13</v>
      </c>
      <c r="C21" s="86" t="s">
        <v>113</v>
      </c>
      <c r="D21" s="206" t="n">
        <v>42850</v>
      </c>
      <c r="E21" s="88" t="n">
        <v>42851</v>
      </c>
      <c r="F21" s="90" t="n">
        <v>6</v>
      </c>
      <c r="G21" s="90" t="s">
        <v>59</v>
      </c>
      <c r="H21" s="91" t="n">
        <v>14</v>
      </c>
      <c r="I21" s="207"/>
      <c r="J21" s="88"/>
      <c r="K21" s="92" t="n">
        <v>0</v>
      </c>
      <c r="L21" s="91" t="n">
        <v>14</v>
      </c>
      <c r="M21" s="208" t="n">
        <f aca="false">+K21+L21-H21</f>
        <v>0</v>
      </c>
    </row>
    <row r="22" customFormat="false" ht="13.5" hidden="false" customHeight="true" outlineLevel="0" collapsed="false">
      <c r="B22" s="85" t="n">
        <v>14</v>
      </c>
      <c r="C22" s="86" t="s">
        <v>211</v>
      </c>
      <c r="D22" s="206" t="n">
        <v>42852</v>
      </c>
      <c r="E22" s="88" t="n">
        <v>42856</v>
      </c>
      <c r="F22" s="90" t="s">
        <v>115</v>
      </c>
      <c r="G22" s="90" t="s">
        <v>57</v>
      </c>
      <c r="H22" s="91" t="n">
        <v>21</v>
      </c>
      <c r="I22" s="207"/>
      <c r="J22" s="88"/>
      <c r="K22" s="92" t="n">
        <v>0</v>
      </c>
      <c r="L22" s="91" t="n">
        <v>21</v>
      </c>
      <c r="M22" s="208" t="n">
        <f aca="false">+K22+L22-H22</f>
        <v>0</v>
      </c>
    </row>
    <row r="23" customFormat="false" ht="13.5" hidden="false" customHeight="true" outlineLevel="0" collapsed="false">
      <c r="B23" s="85" t="n">
        <v>15</v>
      </c>
      <c r="C23" s="86" t="s">
        <v>116</v>
      </c>
      <c r="D23" s="206" t="n">
        <v>42832</v>
      </c>
      <c r="E23" s="88" t="n">
        <v>42832</v>
      </c>
      <c r="F23" s="90" t="n">
        <v>2</v>
      </c>
      <c r="G23" s="89"/>
      <c r="H23" s="91" t="n">
        <v>0</v>
      </c>
      <c r="I23" s="207"/>
      <c r="J23" s="88"/>
      <c r="K23" s="92" t="n">
        <v>0</v>
      </c>
      <c r="L23" s="91" t="n">
        <v>0</v>
      </c>
      <c r="M23" s="208" t="n">
        <f aca="false">+K23+L23-H23</f>
        <v>0</v>
      </c>
    </row>
    <row r="24" customFormat="false" ht="13.5" hidden="false" customHeight="true" outlineLevel="0" collapsed="false">
      <c r="B24" s="85" t="n">
        <v>16</v>
      </c>
      <c r="C24" s="86" t="s">
        <v>117</v>
      </c>
      <c r="D24" s="206" t="n">
        <v>42839</v>
      </c>
      <c r="E24" s="88" t="n">
        <v>42839</v>
      </c>
      <c r="F24" s="90" t="n">
        <v>3</v>
      </c>
      <c r="G24" s="89"/>
      <c r="H24" s="91" t="n">
        <v>0</v>
      </c>
      <c r="I24" s="207"/>
      <c r="J24" s="88"/>
      <c r="K24" s="92" t="n">
        <v>0</v>
      </c>
      <c r="L24" s="91" t="n">
        <v>0</v>
      </c>
      <c r="M24" s="208" t="n">
        <f aca="false">+K24+L24-H24</f>
        <v>0</v>
      </c>
    </row>
    <row r="25" customFormat="false" ht="13.5" hidden="false" customHeight="true" outlineLevel="0" collapsed="false">
      <c r="A25" s="67"/>
      <c r="B25" s="85" t="n">
        <v>17</v>
      </c>
      <c r="C25" s="86" t="s">
        <v>118</v>
      </c>
      <c r="D25" s="206" t="n">
        <v>42864</v>
      </c>
      <c r="E25" s="88" t="n">
        <v>42864</v>
      </c>
      <c r="F25" s="90" t="n">
        <v>14</v>
      </c>
      <c r="G25" s="89"/>
      <c r="H25" s="91" t="n">
        <v>0</v>
      </c>
      <c r="I25" s="207"/>
      <c r="J25" s="88"/>
      <c r="K25" s="92" t="n">
        <v>0</v>
      </c>
      <c r="L25" s="91" t="n">
        <v>0</v>
      </c>
      <c r="M25" s="208" t="n">
        <f aca="false">+K25+L25-H25</f>
        <v>0</v>
      </c>
    </row>
    <row r="26" customFormat="false" ht="14.4" hidden="false" customHeight="false" outlineLevel="0" collapsed="false">
      <c r="B26" s="93" t="n">
        <v>18</v>
      </c>
      <c r="C26" s="94" t="s">
        <v>119</v>
      </c>
      <c r="D26" s="209" t="n">
        <v>42864</v>
      </c>
      <c r="E26" s="96" t="n">
        <v>42864</v>
      </c>
      <c r="F26" s="210" t="n">
        <v>5</v>
      </c>
      <c r="G26" s="98"/>
      <c r="H26" s="99" t="n">
        <v>0</v>
      </c>
      <c r="I26" s="211"/>
      <c r="J26" s="96"/>
      <c r="K26" s="97" t="n">
        <v>0</v>
      </c>
      <c r="L26" s="99" t="n">
        <v>0</v>
      </c>
      <c r="M26" s="212" t="n">
        <f aca="false">+K26+L26-H26</f>
        <v>0</v>
      </c>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4" activeCellId="0" sqref="J14"/>
    </sheetView>
  </sheetViews>
  <sheetFormatPr defaultColWidth="11.4609375" defaultRowHeight="13.2" zeroHeight="false" outlineLevelRow="0"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2"/>
    <col collapsed="false" customWidth="true" hidden="false" outlineLevel="0" max="6" min="6" style="31" width="28.57"/>
    <col collapsed="false" customWidth="true" hidden="false" outlineLevel="0" max="7" min="7" style="31" width="17.11"/>
    <col collapsed="false" customWidth="true" hidden="false" outlineLevel="0" max="8" min="8" style="31" width="17.5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194" t="str">
        <f aca="false">"BILAN au "&amp;TEXT(G2,"jj/mm/aaaa")</f>
        <v>BILAN au 31/01/2022</v>
      </c>
      <c r="B1" s="194"/>
      <c r="C1" s="194"/>
      <c r="D1" s="194"/>
      <c r="E1" s="194"/>
      <c r="F1" s="194"/>
      <c r="G1" s="34" t="str">
        <f aca="false">'1a-Identification Projet'!$L1</f>
        <v>Cosinus V0.1</v>
      </c>
      <c r="H1" s="34"/>
    </row>
    <row r="2" customFormat="false" ht="12.75" hidden="false" customHeight="true" outlineLevel="0" collapsed="false">
      <c r="A2" s="194"/>
      <c r="B2" s="194"/>
      <c r="C2" s="194"/>
      <c r="D2" s="194"/>
      <c r="E2" s="194"/>
      <c r="F2" s="194"/>
      <c r="G2" s="37" t="n">
        <f aca="false">'1a-Identification Projet'!$L2</f>
        <v>44592</v>
      </c>
      <c r="H2" s="37"/>
    </row>
    <row r="3" customFormat="false" ht="16.5" hidden="false" customHeight="true" outlineLevel="0" collapsed="false">
      <c r="A3" s="194"/>
      <c r="B3" s="194"/>
      <c r="C3" s="194"/>
      <c r="D3" s="194"/>
      <c r="E3" s="194"/>
      <c r="F3" s="194"/>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212</v>
      </c>
    </row>
    <row r="7" customFormat="false" ht="13.2" hidden="false" customHeight="false" outlineLevel="0" collapsed="false">
      <c r="A7" s="213"/>
      <c r="B7" s="213"/>
      <c r="C7" s="213"/>
      <c r="D7" s="213"/>
      <c r="E7" s="213"/>
      <c r="F7" s="213"/>
      <c r="G7" s="213"/>
      <c r="H7" s="213"/>
    </row>
    <row r="8" customFormat="false" ht="87" hidden="false" customHeight="true" outlineLevel="0" collapsed="false">
      <c r="A8" s="213"/>
      <c r="B8" s="213"/>
      <c r="C8" s="213"/>
      <c r="D8" s="213"/>
      <c r="E8" s="213"/>
      <c r="F8" s="213"/>
      <c r="G8" s="213"/>
      <c r="H8" s="213"/>
    </row>
    <row r="9" customFormat="false" ht="13.2" hidden="false" customHeight="false" outlineLevel="0" collapsed="false">
      <c r="A9" s="42" t="s">
        <v>213</v>
      </c>
    </row>
    <row r="10" customFormat="false" ht="13.2" hidden="false" customHeight="false" outlineLevel="0" collapsed="false">
      <c r="A10" s="213"/>
      <c r="B10" s="213"/>
      <c r="C10" s="213"/>
      <c r="D10" s="213"/>
      <c r="E10" s="213"/>
      <c r="F10" s="213"/>
      <c r="G10" s="213"/>
      <c r="H10" s="213"/>
    </row>
    <row r="11" customFormat="false" ht="93.75" hidden="false" customHeight="true" outlineLevel="0" collapsed="false">
      <c r="A11" s="213"/>
      <c r="B11" s="213"/>
      <c r="C11" s="213"/>
      <c r="D11" s="213"/>
      <c r="E11" s="213"/>
      <c r="F11" s="213"/>
      <c r="G11" s="213"/>
      <c r="H11" s="213"/>
    </row>
    <row r="12" customFormat="false" ht="13.2" hidden="false" customHeight="false" outlineLevel="0" collapsed="false">
      <c r="A12" s="42" t="s">
        <v>214</v>
      </c>
    </row>
    <row r="13" customFormat="false" ht="13.2" hidden="false" customHeight="false" outlineLevel="0" collapsed="false">
      <c r="A13" s="213"/>
      <c r="B13" s="213"/>
      <c r="C13" s="213"/>
      <c r="D13" s="213"/>
      <c r="E13" s="213"/>
      <c r="F13" s="213"/>
      <c r="G13" s="213"/>
      <c r="H13" s="213"/>
    </row>
    <row r="14" customFormat="false" ht="93.75" hidden="false" customHeight="true" outlineLevel="0" collapsed="false">
      <c r="A14" s="213"/>
      <c r="B14" s="213"/>
      <c r="C14" s="213"/>
      <c r="D14" s="213"/>
      <c r="E14" s="213"/>
      <c r="F14" s="213"/>
      <c r="G14" s="213"/>
      <c r="H14" s="213"/>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2" activeCellId="0" sqref="J32"/>
    </sheetView>
  </sheetViews>
  <sheetFormatPr defaultColWidth="10.796875" defaultRowHeight="13.2" zeroHeight="false" outlineLevelRow="0" outlineLevelCol="0"/>
  <cols>
    <col collapsed="false" customWidth="true" hidden="false" outlineLevel="0" max="1" min="1" style="0" width="18"/>
    <col collapsed="false" customWidth="true" hidden="false" outlineLevel="0" max="2" min="2" style="0" width="16.89"/>
  </cols>
  <sheetData>
    <row r="2" customFormat="false" ht="13.2" hidden="false" customHeight="false" outlineLevel="0" collapsed="false">
      <c r="A2" s="0" t="s">
        <v>215</v>
      </c>
      <c r="B2" s="0" t="s">
        <v>216</v>
      </c>
    </row>
    <row r="3" customFormat="false" ht="13.2" hidden="false" customHeight="false" outlineLevel="0" collapsed="false">
      <c r="A3" s="0" t="s">
        <v>217</v>
      </c>
      <c r="B3" s="0" t="s">
        <v>218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22" activeCellId="0" sqref="E22"/>
    </sheetView>
  </sheetViews>
  <sheetFormatPr defaultColWidth="11.4609375" defaultRowHeight="13.2" zeroHeight="false" outlineLevelRow="2"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2"/>
    <col collapsed="false" customWidth="true" hidden="false" outlineLevel="0" max="6" min="6" style="31" width="28.57"/>
    <col collapsed="false" customWidth="true" hidden="false" outlineLevel="0" max="7" min="7" style="31" width="17.11"/>
    <col collapsed="false" customWidth="true" hidden="false" outlineLevel="0" max="8" min="8" style="31" width="21.6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44592</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0.8"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3.2"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4" activeCellId="0" sqref="J14"/>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3.2"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5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31" activeCellId="0" sqref="G31"/>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6"/>
      <c r="J37" s="66"/>
      <c r="L37" s="66"/>
    </row>
    <row r="38" customFormat="false" ht="13.5" hidden="false" customHeight="true" outlineLevel="0" collapsed="false">
      <c r="D38" s="65"/>
      <c r="E38" s="65"/>
      <c r="F38" s="65"/>
      <c r="G38" s="65"/>
      <c r="H38" s="65"/>
      <c r="I38" s="66"/>
      <c r="J38" s="66"/>
      <c r="L38" s="66"/>
    </row>
    <row r="39" customFormat="false" ht="13.5" hidden="false" customHeight="true" outlineLevel="0" collapsed="false">
      <c r="D39" s="65"/>
      <c r="E39" s="65"/>
      <c r="F39" s="65"/>
      <c r="G39" s="65"/>
      <c r="H39" s="65"/>
      <c r="I39" s="66"/>
      <c r="J39" s="66"/>
      <c r="L39" s="66"/>
    </row>
    <row r="40" customFormat="false" ht="17.4" hidden="false" customHeight="false" outlineLevel="0" collapsed="false">
      <c r="A40" s="67"/>
      <c r="B40" s="67"/>
      <c r="D40" s="65"/>
      <c r="E40" s="65"/>
      <c r="F40" s="65"/>
      <c r="G40" s="65"/>
      <c r="H40" s="65"/>
      <c r="I40" s="66"/>
      <c r="J40" s="66"/>
      <c r="L40" s="66"/>
    </row>
    <row r="41" customFormat="false" ht="17.4" hidden="false" customHeight="false" outlineLevel="0" collapsed="false">
      <c r="D41" s="65"/>
      <c r="E41" s="65"/>
      <c r="F41" s="65"/>
      <c r="G41" s="65"/>
      <c r="H41" s="65"/>
      <c r="I41" s="66"/>
      <c r="J41" s="66"/>
      <c r="L41" s="66"/>
    </row>
    <row r="42" customFormat="false" ht="17.4" hidden="false" customHeight="false" outlineLevel="0" collapsed="false">
      <c r="D42" s="65"/>
      <c r="E42" s="65"/>
      <c r="F42" s="65"/>
      <c r="G42" s="65"/>
      <c r="H42" s="65"/>
      <c r="I42" s="66"/>
      <c r="J42" s="66"/>
      <c r="L42" s="66"/>
    </row>
    <row r="43" customFormat="false" ht="17.4" hidden="false" customHeight="false" outlineLevel="0" collapsed="false">
      <c r="D43" s="65"/>
      <c r="E43" s="65"/>
      <c r="F43" s="65"/>
      <c r="G43" s="65"/>
      <c r="H43" s="65"/>
      <c r="I43" s="66"/>
      <c r="J43" s="66"/>
      <c r="L43" s="66"/>
    </row>
    <row r="44" customFormat="false" ht="17.4" hidden="false" customHeight="false" outlineLevel="0" collapsed="false">
      <c r="D44" s="65"/>
      <c r="E44" s="65"/>
      <c r="F44" s="65"/>
      <c r="G44" s="65"/>
      <c r="H44" s="65"/>
      <c r="I44" s="66"/>
      <c r="J44" s="66"/>
      <c r="L44" s="66"/>
    </row>
    <row r="45" customFormat="false" ht="17.4" hidden="false" customHeight="false" outlineLevel="0" collapsed="false">
      <c r="D45" s="65"/>
      <c r="E45" s="65"/>
      <c r="F45" s="65"/>
      <c r="G45" s="65"/>
      <c r="H45" s="65"/>
      <c r="I45" s="66"/>
      <c r="J45" s="66"/>
      <c r="L45" s="66"/>
    </row>
    <row r="46" customFormat="false" ht="17.4" hidden="false" customHeight="false" outlineLevel="0" collapsed="false">
      <c r="D46" s="65"/>
      <c r="E46" s="65"/>
      <c r="F46" s="65"/>
      <c r="G46" s="65"/>
      <c r="H46" s="65"/>
      <c r="I46" s="66"/>
      <c r="J46" s="66"/>
      <c r="L46" s="66"/>
    </row>
    <row r="47" customFormat="false" ht="17.4" hidden="false" customHeight="false" outlineLevel="0" collapsed="false">
      <c r="D47" s="65"/>
      <c r="E47" s="65"/>
      <c r="F47" s="65"/>
      <c r="G47" s="65"/>
      <c r="H47" s="65"/>
      <c r="I47" s="66"/>
      <c r="J47" s="66"/>
      <c r="L47" s="66"/>
    </row>
    <row r="48" customFormat="false" ht="17.4" hidden="false" customHeight="false" outlineLevel="0" collapsed="false">
      <c r="D48" s="65"/>
      <c r="E48" s="65"/>
      <c r="F48" s="65"/>
      <c r="G48" s="65"/>
      <c r="H48" s="65"/>
      <c r="I48" s="66"/>
      <c r="J48" s="66"/>
      <c r="L48" s="66"/>
    </row>
    <row r="49" customFormat="false" ht="17.4" hidden="false" customHeight="false" outlineLevel="0" collapsed="false">
      <c r="D49" s="65"/>
      <c r="E49" s="65"/>
      <c r="F49" s="65"/>
      <c r="G49" s="65"/>
      <c r="H49" s="65"/>
      <c r="I49" s="66"/>
      <c r="J49" s="66"/>
      <c r="L49" s="66"/>
    </row>
    <row r="50" customFormat="false" ht="17.4" hidden="false" customHeight="false" outlineLevel="0" collapsed="false">
      <c r="D50" s="65"/>
      <c r="E50" s="65"/>
      <c r="F50" s="65"/>
      <c r="G50" s="65"/>
      <c r="H50" s="65"/>
      <c r="I50" s="66"/>
      <c r="J50" s="66"/>
      <c r="L50" s="66"/>
    </row>
    <row r="51" customFormat="false" ht="17.4" hidden="false" customHeight="false" outlineLevel="0" collapsed="false">
      <c r="D51" s="65"/>
      <c r="E51" s="65"/>
      <c r="F51" s="65"/>
      <c r="G51" s="65"/>
      <c r="H51" s="65"/>
      <c r="I51" s="66"/>
      <c r="J51" s="66"/>
      <c r="L51" s="66"/>
    </row>
    <row r="52" customFormat="false" ht="17.4" hidden="false" customHeight="false" outlineLevel="0" collapsed="false">
      <c r="D52" s="65"/>
      <c r="E52" s="65"/>
      <c r="F52" s="65"/>
      <c r="G52" s="65"/>
      <c r="H52" s="65"/>
      <c r="I52" s="65"/>
      <c r="J52" s="65"/>
      <c r="K52" s="66"/>
      <c r="L52" s="66"/>
    </row>
    <row r="53" customFormat="false" ht="17.4" hidden="false" customHeight="false" outlineLevel="0" collapsed="false">
      <c r="D53" s="65"/>
      <c r="E53" s="65"/>
      <c r="F53" s="65"/>
      <c r="G53" s="65"/>
      <c r="H53" s="65"/>
      <c r="I53" s="65"/>
      <c r="J53" s="65"/>
      <c r="K53" s="66"/>
      <c r="L53" s="66"/>
    </row>
    <row r="54" customFormat="false" ht="17.4" hidden="false" customHeight="false" outlineLevel="0" collapsed="false">
      <c r="D54" s="65"/>
      <c r="E54" s="65"/>
      <c r="F54" s="65"/>
      <c r="G54" s="65"/>
      <c r="H54" s="65"/>
      <c r="I54" s="65"/>
      <c r="J54" s="65"/>
      <c r="K54" s="66"/>
      <c r="L54" s="66"/>
    </row>
    <row r="55" customFormat="false" ht="17.4" hidden="false" customHeight="false" outlineLevel="0" collapsed="false">
      <c r="D55" s="65"/>
      <c r="E55" s="65"/>
      <c r="F55" s="65"/>
      <c r="G55" s="65"/>
      <c r="H55" s="65"/>
      <c r="I55" s="65"/>
      <c r="J55" s="65"/>
      <c r="K55" s="66"/>
      <c r="L55"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48"/>
  <sheetViews>
    <sheetView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F36" activeCellId="0" sqref="F36"/>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44592</v>
      </c>
      <c r="L2" s="61"/>
      <c r="M2" s="61"/>
      <c r="N2" s="61"/>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row>
    <row r="4" s="55" customFormat="true" ht="12.75" hidden="false" customHeight="true" outlineLevel="0" collapsed="false">
      <c r="A4" s="30"/>
      <c r="B4" s="30"/>
      <c r="C4" s="30"/>
      <c r="D4" s="65"/>
      <c r="E4" s="65"/>
      <c r="F4" s="65"/>
      <c r="G4" s="65"/>
      <c r="H4" s="65"/>
      <c r="I4" s="65"/>
      <c r="J4" s="65"/>
      <c r="K4" s="66"/>
      <c r="L4" s="66"/>
      <c r="M4" s="66"/>
      <c r="N4" s="3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c r="D26" s="65"/>
      <c r="E26" s="65"/>
      <c r="F26" s="65"/>
      <c r="G26" s="65"/>
      <c r="H26" s="65"/>
      <c r="I26" s="65"/>
      <c r="J26" s="65"/>
      <c r="K26" s="66"/>
      <c r="L26" s="66"/>
      <c r="M26" s="66"/>
    </row>
    <row r="27" customFormat="false" ht="13.5" hidden="false" customHeight="true" outlineLevel="0" collapsed="false">
      <c r="D27" s="65"/>
      <c r="E27" s="65"/>
      <c r="F27" s="65"/>
      <c r="G27" s="65"/>
      <c r="H27" s="65"/>
      <c r="I27" s="65"/>
      <c r="J27" s="65"/>
      <c r="K27" s="66"/>
      <c r="L27" s="66"/>
      <c r="M27" s="66"/>
    </row>
    <row r="28" customFormat="false" ht="13.5" hidden="false" customHeight="true" outlineLevel="0" collapsed="false">
      <c r="C28" s="68" t="s">
        <v>55</v>
      </c>
      <c r="D28" s="68"/>
      <c r="E28" s="68"/>
      <c r="F28" s="68" t="s">
        <v>56</v>
      </c>
      <c r="G28" s="68" t="s">
        <v>57</v>
      </c>
      <c r="H28" s="68" t="s">
        <v>58</v>
      </c>
      <c r="I28" s="68" t="s">
        <v>59</v>
      </c>
      <c r="K28" s="66"/>
      <c r="L28" s="66"/>
      <c r="M28" s="66"/>
    </row>
    <row r="29" customFormat="false" ht="29.25" hidden="false" customHeight="true" outlineLevel="0" collapsed="false">
      <c r="C29" s="69" t="s">
        <v>60</v>
      </c>
      <c r="D29" s="70"/>
      <c r="E29" s="71"/>
      <c r="F29" s="72" t="s">
        <v>61</v>
      </c>
      <c r="G29" s="72" t="s">
        <v>62</v>
      </c>
      <c r="H29" s="72"/>
      <c r="I29" s="72"/>
      <c r="J29" s="65"/>
      <c r="K29" s="66"/>
      <c r="L29" s="66"/>
      <c r="M29" s="66"/>
    </row>
    <row r="30" customFormat="false" ht="13.5" hidden="false" customHeight="true" outlineLevel="0" collapsed="false">
      <c r="C30" s="69" t="s">
        <v>63</v>
      </c>
      <c r="D30" s="70"/>
      <c r="E30" s="71"/>
      <c r="F30" s="72" t="s">
        <v>61</v>
      </c>
      <c r="G30" s="72"/>
      <c r="H30" s="72"/>
      <c r="I30" s="72"/>
      <c r="J30" s="65"/>
      <c r="K30" s="66"/>
      <c r="L30" s="66"/>
      <c r="M30" s="66"/>
    </row>
    <row r="31" customFormat="false" ht="13.5" hidden="false" customHeight="true" outlineLevel="0" collapsed="false">
      <c r="C31" s="69" t="s">
        <v>64</v>
      </c>
      <c r="D31" s="70"/>
      <c r="E31" s="71"/>
      <c r="F31" s="72" t="s">
        <v>65</v>
      </c>
      <c r="G31" s="72" t="s">
        <v>61</v>
      </c>
      <c r="H31" s="72"/>
      <c r="I31" s="72"/>
      <c r="J31" s="65"/>
      <c r="K31" s="66"/>
      <c r="L31" s="66"/>
      <c r="M31" s="66"/>
    </row>
    <row r="32" customFormat="false" ht="13.5" hidden="false" customHeight="true" outlineLevel="0" collapsed="false">
      <c r="C32" s="69" t="s">
        <v>66</v>
      </c>
      <c r="D32" s="70"/>
      <c r="E32" s="71"/>
      <c r="F32" s="72"/>
      <c r="G32" s="72" t="s">
        <v>65</v>
      </c>
      <c r="H32" s="72" t="s">
        <v>61</v>
      </c>
      <c r="I32" s="72" t="s">
        <v>62</v>
      </c>
      <c r="J32" s="65"/>
      <c r="K32" s="66"/>
      <c r="L32" s="66"/>
      <c r="M32" s="66"/>
    </row>
    <row r="33" customFormat="false" ht="13.5" hidden="false" customHeight="true" outlineLevel="0" collapsed="false">
      <c r="C33" s="69" t="s">
        <v>67</v>
      </c>
      <c r="D33" s="70"/>
      <c r="E33" s="71"/>
      <c r="F33" s="72"/>
      <c r="G33" s="72" t="s">
        <v>65</v>
      </c>
      <c r="H33" s="72"/>
      <c r="I33" s="72" t="s">
        <v>61</v>
      </c>
      <c r="J33" s="65"/>
      <c r="K33" s="66"/>
      <c r="L33" s="66"/>
      <c r="M33" s="66"/>
    </row>
    <row r="34" customFormat="false" ht="13.5" hidden="false" customHeight="true" outlineLevel="0" collapsed="false">
      <c r="C34" s="69" t="s">
        <v>68</v>
      </c>
      <c r="D34" s="70"/>
      <c r="E34" s="71"/>
      <c r="F34" s="72"/>
      <c r="G34" s="72" t="s">
        <v>65</v>
      </c>
      <c r="H34" s="72"/>
      <c r="I34" s="72" t="s">
        <v>61</v>
      </c>
    </row>
    <row r="35" customFormat="false" ht="13.2" hidden="false" customHeight="false" outlineLevel="0" collapsed="false">
      <c r="A35" s="67"/>
      <c r="B35" s="67"/>
      <c r="C35" s="67"/>
      <c r="D35" s="67"/>
      <c r="E35" s="67"/>
      <c r="F35" s="67"/>
      <c r="G35" s="67"/>
      <c r="H35" s="67"/>
      <c r="I35" s="67"/>
      <c r="J35" s="67"/>
      <c r="K35" s="67"/>
      <c r="L35" s="67"/>
      <c r="M35" s="67"/>
    </row>
    <row r="36" customFormat="false" ht="13.2" hidden="false" customHeight="false" outlineLevel="0" collapsed="false">
      <c r="C36" s="30" t="s">
        <v>69</v>
      </c>
    </row>
    <row r="37" customFormat="false" ht="13.2" hidden="false" customHeight="false" outlineLevel="0" collapsed="false">
      <c r="C37" s="30" t="s">
        <v>70</v>
      </c>
    </row>
    <row r="38" customFormat="false" ht="13.2" hidden="false" customHeight="false" outlineLevel="0" collapsed="false">
      <c r="C38" s="30" t="s">
        <v>71</v>
      </c>
    </row>
    <row r="42" customFormat="false" ht="38.25" hidden="false" customHeight="true" outlineLevel="0" collapsed="false">
      <c r="C42" s="68" t="s">
        <v>72</v>
      </c>
      <c r="D42" s="68"/>
      <c r="E42" s="68"/>
      <c r="F42" s="68" t="s">
        <v>73</v>
      </c>
      <c r="G42" s="68" t="s">
        <v>74</v>
      </c>
      <c r="H42" s="68" t="s">
        <v>75</v>
      </c>
      <c r="I42" s="68" t="s">
        <v>76</v>
      </c>
      <c r="J42" s="68" t="s">
        <v>77</v>
      </c>
      <c r="K42" s="68" t="s">
        <v>78</v>
      </c>
      <c r="L42" s="68" t="s">
        <v>79</v>
      </c>
      <c r="M42" s="68" t="s">
        <v>80</v>
      </c>
      <c r="N42" s="68" t="s">
        <v>81</v>
      </c>
      <c r="O42" s="68" t="s">
        <v>82</v>
      </c>
      <c r="P42" s="68" t="s">
        <v>83</v>
      </c>
    </row>
    <row r="43" customFormat="false" ht="17.4" hidden="false" customHeight="false" outlineLevel="0" collapsed="false">
      <c r="C43" s="69" t="s">
        <v>60</v>
      </c>
      <c r="D43" s="70"/>
      <c r="E43" s="71"/>
      <c r="F43" s="72"/>
      <c r="G43" s="72"/>
      <c r="H43" s="72"/>
      <c r="I43" s="72"/>
      <c r="J43" s="72"/>
      <c r="K43" s="72" t="s">
        <v>84</v>
      </c>
      <c r="L43" s="72"/>
      <c r="M43" s="72"/>
      <c r="N43" s="72"/>
      <c r="O43" s="72"/>
      <c r="P43" s="72"/>
    </row>
    <row r="44" customFormat="false" ht="17.4" hidden="false" customHeight="false" outlineLevel="0" collapsed="false">
      <c r="C44" s="69" t="s">
        <v>63</v>
      </c>
      <c r="D44" s="70"/>
      <c r="E44" s="71"/>
      <c r="F44" s="72"/>
      <c r="G44" s="72"/>
      <c r="H44" s="72"/>
      <c r="I44" s="72"/>
      <c r="J44" s="72"/>
      <c r="K44" s="72"/>
      <c r="L44" s="72" t="s">
        <v>84</v>
      </c>
      <c r="M44" s="72" t="s">
        <v>84</v>
      </c>
      <c r="N44" s="72" t="s">
        <v>84</v>
      </c>
      <c r="O44" s="72"/>
      <c r="P44" s="72"/>
    </row>
    <row r="45" customFormat="false" ht="17.4" hidden="false" customHeight="false" outlineLevel="0" collapsed="false">
      <c r="C45" s="69" t="s">
        <v>64</v>
      </c>
      <c r="D45" s="70"/>
      <c r="E45" s="71"/>
      <c r="F45" s="72"/>
      <c r="G45" s="72"/>
      <c r="H45" s="72"/>
      <c r="I45" s="72"/>
      <c r="J45" s="72"/>
      <c r="K45" s="72"/>
      <c r="L45" s="72"/>
      <c r="M45" s="72"/>
      <c r="N45" s="72"/>
      <c r="O45" s="72" t="s">
        <v>84</v>
      </c>
      <c r="P45" s="72" t="s">
        <v>84</v>
      </c>
    </row>
    <row r="46" customFormat="false" ht="17.4" hidden="false" customHeight="false" outlineLevel="0" collapsed="false">
      <c r="C46" s="69" t="s">
        <v>85</v>
      </c>
      <c r="D46" s="70"/>
      <c r="E46" s="71"/>
      <c r="F46" s="72" t="s">
        <v>84</v>
      </c>
      <c r="G46" s="72" t="s">
        <v>84</v>
      </c>
      <c r="H46" s="72" t="s">
        <v>84</v>
      </c>
      <c r="I46" s="72"/>
      <c r="J46" s="72"/>
      <c r="K46" s="72"/>
      <c r="L46" s="72"/>
      <c r="M46" s="72"/>
      <c r="N46" s="72"/>
      <c r="O46" s="72"/>
      <c r="P46" s="72" t="s">
        <v>84</v>
      </c>
    </row>
    <row r="47" customFormat="false" ht="17.4" hidden="false" customHeight="false" outlineLevel="0" collapsed="false">
      <c r="C47" s="69" t="s">
        <v>86</v>
      </c>
      <c r="D47" s="70"/>
      <c r="E47" s="71"/>
      <c r="F47" s="72"/>
      <c r="G47" s="72"/>
      <c r="H47" s="72"/>
      <c r="I47" s="72" t="s">
        <v>84</v>
      </c>
      <c r="J47" s="72"/>
      <c r="K47" s="72"/>
      <c r="L47" s="72"/>
      <c r="M47" s="72"/>
      <c r="N47" s="72"/>
      <c r="O47" s="72"/>
      <c r="P47" s="72" t="s">
        <v>84</v>
      </c>
    </row>
    <row r="48" customFormat="false" ht="17.4" hidden="false" customHeight="false" outlineLevel="0" collapsed="false">
      <c r="C48" s="69" t="s">
        <v>87</v>
      </c>
      <c r="D48" s="70"/>
      <c r="E48" s="71"/>
      <c r="F48" s="72"/>
      <c r="G48" s="72"/>
      <c r="H48" s="72"/>
      <c r="I48" s="72"/>
      <c r="J48" s="72" t="s">
        <v>84</v>
      </c>
      <c r="K48" s="72"/>
      <c r="L48" s="72"/>
      <c r="M48" s="72"/>
      <c r="N48" s="72"/>
      <c r="O48" s="72"/>
      <c r="P48" s="72" t="s">
        <v>84</v>
      </c>
    </row>
  </sheetData>
  <mergeCells count="5">
    <mergeCell ref="K1:N1"/>
    <mergeCell ref="K2:N2"/>
    <mergeCell ref="K3:N3"/>
    <mergeCell ref="C28:E28"/>
    <mergeCell ref="C42:E42"/>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7"/>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D56" activeCellId="0" sqref="D56"/>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22"/>
    <col collapsed="false" customWidth="true" hidden="false" outlineLevel="0" max="3" min="3" style="30" width="28.98"/>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s="55" customFormat="true" ht="12.75" hidden="false" customHeight="true" outlineLevel="0" collapsed="false">
      <c r="A5" s="30"/>
      <c r="B5" s="30"/>
      <c r="C5" s="30"/>
      <c r="D5" s="65"/>
      <c r="E5" s="65"/>
      <c r="F5" s="65"/>
      <c r="G5" s="65"/>
      <c r="H5" s="65"/>
      <c r="I5" s="30"/>
      <c r="J5" s="30"/>
      <c r="K5" s="30"/>
      <c r="L5" s="30"/>
      <c r="M5" s="30"/>
      <c r="N5" s="30"/>
    </row>
    <row r="6" s="55" customFormat="true" ht="12.75" hidden="false" customHeight="true" outlineLevel="0" collapsed="false">
      <c r="A6" s="30"/>
      <c r="B6" s="30"/>
      <c r="C6" s="30"/>
      <c r="D6" s="73" t="s">
        <v>88</v>
      </c>
      <c r="E6" s="73"/>
      <c r="F6" s="73"/>
      <c r="G6" s="73"/>
      <c r="H6" s="73"/>
      <c r="I6" s="30"/>
      <c r="J6" s="30"/>
      <c r="K6" s="30"/>
      <c r="L6" s="30"/>
      <c r="M6" s="30"/>
      <c r="N6" s="30"/>
    </row>
    <row r="7" customFormat="false" ht="27.6" hidden="false" customHeight="false" outlineLevel="0" collapsed="false">
      <c r="B7" s="74" t="s">
        <v>89</v>
      </c>
      <c r="C7" s="75" t="s">
        <v>90</v>
      </c>
      <c r="D7" s="76" t="s">
        <v>91</v>
      </c>
      <c r="E7" s="77" t="s">
        <v>92</v>
      </c>
      <c r="F7" s="77" t="s">
        <v>93</v>
      </c>
      <c r="G7" s="77" t="s">
        <v>94</v>
      </c>
      <c r="H7" s="78" t="s">
        <v>95</v>
      </c>
    </row>
    <row r="8" customFormat="false" ht="29.25" hidden="false" customHeight="true" outlineLevel="0" collapsed="false">
      <c r="B8" s="79" t="n">
        <v>1</v>
      </c>
      <c r="C8" s="80" t="s">
        <v>2</v>
      </c>
      <c r="D8" s="81" t="n">
        <f aca="false">+MIN(D9:D25)</f>
        <v>42828</v>
      </c>
      <c r="E8" s="82" t="n">
        <f aca="false">+MAX(E9:E25)</f>
        <v>42864</v>
      </c>
      <c r="F8" s="83" t="s">
        <v>96</v>
      </c>
      <c r="G8" s="83" t="s">
        <v>96</v>
      </c>
      <c r="H8" s="84" t="n">
        <f aca="false">+SUM(H9:H25)</f>
        <v>228.9</v>
      </c>
    </row>
    <row r="9" customFormat="false" ht="13.5" hidden="false" customHeight="true" outlineLevel="0" collapsed="false">
      <c r="B9" s="85" t="n">
        <v>2</v>
      </c>
      <c r="C9" s="86" t="s">
        <v>97</v>
      </c>
      <c r="D9" s="87" t="n">
        <v>42828</v>
      </c>
      <c r="E9" s="88" t="n">
        <v>42829</v>
      </c>
      <c r="F9" s="89"/>
      <c r="G9" s="90" t="s">
        <v>98</v>
      </c>
      <c r="H9" s="91" t="n">
        <v>14</v>
      </c>
    </row>
    <row r="10" customFormat="false" ht="13.5" hidden="false" customHeight="true" outlineLevel="0" collapsed="false">
      <c r="B10" s="85" t="n">
        <v>3</v>
      </c>
      <c r="C10" s="86" t="s">
        <v>99</v>
      </c>
      <c r="D10" s="87" t="n">
        <v>42830</v>
      </c>
      <c r="E10" s="88" t="n">
        <v>42832</v>
      </c>
      <c r="F10" s="92" t="n">
        <v>2</v>
      </c>
      <c r="G10" s="90" t="s">
        <v>56</v>
      </c>
      <c r="H10" s="91" t="n">
        <v>21</v>
      </c>
    </row>
    <row r="11" customFormat="false" ht="13.5" hidden="false" customHeight="true" outlineLevel="0" collapsed="false">
      <c r="B11" s="85" t="n">
        <v>4</v>
      </c>
      <c r="C11" s="86" t="s">
        <v>100</v>
      </c>
      <c r="D11" s="87" t="n">
        <v>42835</v>
      </c>
      <c r="E11" s="88" t="n">
        <v>42853</v>
      </c>
      <c r="F11" s="92" t="n">
        <v>3</v>
      </c>
      <c r="G11" s="90" t="s">
        <v>101</v>
      </c>
      <c r="H11" s="91" t="n">
        <v>10.5</v>
      </c>
    </row>
    <row r="12" customFormat="false" ht="13.5" hidden="false" customHeight="true" outlineLevel="0" collapsed="false">
      <c r="B12" s="85" t="n">
        <v>5</v>
      </c>
      <c r="C12" s="86" t="s">
        <v>102</v>
      </c>
      <c r="D12" s="87" t="n">
        <v>42857</v>
      </c>
      <c r="E12" s="88" t="n">
        <v>42858</v>
      </c>
      <c r="F12" s="92" t="s">
        <v>103</v>
      </c>
      <c r="G12" s="90" t="s">
        <v>56</v>
      </c>
      <c r="H12" s="91" t="n">
        <v>14</v>
      </c>
    </row>
    <row r="13" customFormat="false" ht="13.5" hidden="false" customHeight="true" outlineLevel="0" collapsed="false">
      <c r="B13" s="85" t="n">
        <v>6</v>
      </c>
      <c r="C13" s="86" t="s">
        <v>104</v>
      </c>
      <c r="D13" s="87" t="n">
        <v>42835</v>
      </c>
      <c r="E13" s="88" t="n">
        <v>42838</v>
      </c>
      <c r="F13" s="92" t="n">
        <v>3</v>
      </c>
      <c r="G13" s="90" t="s">
        <v>105</v>
      </c>
      <c r="H13" s="91" t="n">
        <v>29.4</v>
      </c>
    </row>
    <row r="14" customFormat="false" ht="13.5" hidden="false" customHeight="true" outlineLevel="0" collapsed="false">
      <c r="B14" s="85" t="n">
        <v>7</v>
      </c>
      <c r="C14" s="86" t="s">
        <v>106</v>
      </c>
      <c r="D14" s="87" t="n">
        <v>42839</v>
      </c>
      <c r="E14" s="88" t="n">
        <v>42843</v>
      </c>
      <c r="F14" s="92" t="n">
        <v>6</v>
      </c>
      <c r="G14" s="90" t="s">
        <v>58</v>
      </c>
      <c r="H14" s="91" t="n">
        <v>21</v>
      </c>
    </row>
    <row r="15" customFormat="false" ht="13.5" hidden="false" customHeight="true" outlineLevel="0" collapsed="false">
      <c r="B15" s="85" t="n">
        <v>8</v>
      </c>
      <c r="C15" s="86" t="s">
        <v>107</v>
      </c>
      <c r="D15" s="87" t="n">
        <v>42844</v>
      </c>
      <c r="E15" s="88" t="n">
        <v>42849</v>
      </c>
      <c r="F15" s="92" t="n">
        <v>7</v>
      </c>
      <c r="G15" s="90" t="s">
        <v>59</v>
      </c>
      <c r="H15" s="91" t="n">
        <v>28</v>
      </c>
    </row>
    <row r="16" customFormat="false" ht="13.5" hidden="false" customHeight="true" outlineLevel="0" collapsed="false">
      <c r="B16" s="85" t="n">
        <v>9</v>
      </c>
      <c r="C16" s="86" t="s">
        <v>108</v>
      </c>
      <c r="D16" s="87" t="n">
        <v>42844</v>
      </c>
      <c r="E16" s="88" t="n">
        <v>42845</v>
      </c>
      <c r="F16" s="92" t="n">
        <v>7</v>
      </c>
      <c r="G16" s="90" t="s">
        <v>58</v>
      </c>
      <c r="H16" s="91" t="n">
        <v>14</v>
      </c>
    </row>
    <row r="17" customFormat="false" ht="13.5" hidden="false" customHeight="true" outlineLevel="0" collapsed="false">
      <c r="B17" s="85" t="n">
        <v>10</v>
      </c>
      <c r="C17" s="86" t="s">
        <v>109</v>
      </c>
      <c r="D17" s="87" t="n">
        <v>42846</v>
      </c>
      <c r="E17" s="88" t="n">
        <v>42846</v>
      </c>
      <c r="F17" s="92" t="n">
        <v>7</v>
      </c>
      <c r="G17" s="90" t="s">
        <v>58</v>
      </c>
      <c r="H17" s="91" t="n">
        <v>7</v>
      </c>
    </row>
    <row r="18" customFormat="false" ht="13.5" hidden="false" customHeight="true" outlineLevel="0" collapsed="false">
      <c r="B18" s="85" t="n">
        <v>11</v>
      </c>
      <c r="C18" s="86" t="s">
        <v>110</v>
      </c>
      <c r="D18" s="87" t="n">
        <v>42850</v>
      </c>
      <c r="E18" s="88" t="n">
        <v>42851</v>
      </c>
      <c r="F18" s="92" t="s">
        <v>111</v>
      </c>
      <c r="G18" s="90" t="s">
        <v>58</v>
      </c>
      <c r="H18" s="91" t="n">
        <v>14</v>
      </c>
    </row>
    <row r="19" customFormat="false" ht="13.5" hidden="false" customHeight="true" outlineLevel="0" collapsed="false">
      <c r="B19" s="85" t="n">
        <v>12</v>
      </c>
      <c r="C19" s="86" t="s">
        <v>112</v>
      </c>
      <c r="D19" s="87" t="n">
        <v>42839</v>
      </c>
      <c r="E19" s="88" t="n">
        <v>42843</v>
      </c>
      <c r="F19" s="92" t="n">
        <v>6</v>
      </c>
      <c r="G19" s="90" t="s">
        <v>59</v>
      </c>
      <c r="H19" s="91" t="n">
        <v>21</v>
      </c>
    </row>
    <row r="20" customFormat="false" ht="13.5" hidden="false" customHeight="true" outlineLevel="0" collapsed="false">
      <c r="B20" s="85" t="n">
        <v>13</v>
      </c>
      <c r="C20" s="86" t="s">
        <v>113</v>
      </c>
      <c r="D20" s="87" t="n">
        <v>42850</v>
      </c>
      <c r="E20" s="88" t="n">
        <v>42851</v>
      </c>
      <c r="F20" s="92" t="n">
        <v>6</v>
      </c>
      <c r="G20" s="90" t="s">
        <v>59</v>
      </c>
      <c r="H20" s="91" t="n">
        <v>14</v>
      </c>
    </row>
    <row r="21" customFormat="false" ht="13.5" hidden="false" customHeight="true" outlineLevel="0" collapsed="false">
      <c r="B21" s="85" t="n">
        <v>14</v>
      </c>
      <c r="C21" s="86" t="s">
        <v>114</v>
      </c>
      <c r="D21" s="87" t="n">
        <v>42852</v>
      </c>
      <c r="E21" s="88" t="n">
        <v>42856</v>
      </c>
      <c r="F21" s="92" t="s">
        <v>115</v>
      </c>
      <c r="G21" s="90" t="s">
        <v>57</v>
      </c>
      <c r="H21" s="91" t="n">
        <v>21</v>
      </c>
    </row>
    <row r="22" customFormat="false" ht="13.5" hidden="false" customHeight="true" outlineLevel="0" collapsed="false">
      <c r="B22" s="85" t="n">
        <v>15</v>
      </c>
      <c r="C22" s="86" t="s">
        <v>116</v>
      </c>
      <c r="D22" s="87" t="n">
        <v>42832</v>
      </c>
      <c r="E22" s="88" t="n">
        <v>42832</v>
      </c>
      <c r="F22" s="92" t="n">
        <v>2</v>
      </c>
      <c r="G22" s="89"/>
      <c r="H22" s="91" t="n">
        <v>0</v>
      </c>
    </row>
    <row r="23" customFormat="false" ht="13.5" hidden="false" customHeight="true" outlineLevel="0" collapsed="false">
      <c r="B23" s="85" t="n">
        <v>16</v>
      </c>
      <c r="C23" s="86" t="s">
        <v>117</v>
      </c>
      <c r="D23" s="87" t="n">
        <v>42839</v>
      </c>
      <c r="E23" s="88" t="n">
        <v>42839</v>
      </c>
      <c r="F23" s="92" t="n">
        <v>3</v>
      </c>
      <c r="G23" s="89"/>
      <c r="H23" s="91" t="n">
        <v>0</v>
      </c>
    </row>
    <row r="24" customFormat="false" ht="13.5" hidden="false" customHeight="true" outlineLevel="0" collapsed="false">
      <c r="B24" s="85" t="n">
        <v>17</v>
      </c>
      <c r="C24" s="86" t="s">
        <v>118</v>
      </c>
      <c r="D24" s="87" t="n">
        <v>42864</v>
      </c>
      <c r="E24" s="88" t="n">
        <v>42864</v>
      </c>
      <c r="F24" s="92" t="n">
        <v>14</v>
      </c>
      <c r="G24" s="89"/>
      <c r="H24" s="91" t="n">
        <v>0</v>
      </c>
    </row>
    <row r="25" customFormat="false" ht="13.5" hidden="false" customHeight="true" outlineLevel="0" collapsed="false">
      <c r="B25" s="93" t="n">
        <v>18</v>
      </c>
      <c r="C25" s="94" t="s">
        <v>119</v>
      </c>
      <c r="D25" s="95" t="n">
        <v>42864</v>
      </c>
      <c r="E25" s="96" t="n">
        <v>42864</v>
      </c>
      <c r="F25" s="97" t="n">
        <v>5</v>
      </c>
      <c r="G25" s="98"/>
      <c r="H25" s="99" t="n">
        <v>0</v>
      </c>
    </row>
    <row r="26" customFormat="false" ht="13.5" hidden="false" customHeight="true" outlineLevel="0" collapsed="false">
      <c r="D26" s="65"/>
      <c r="E26" s="65"/>
      <c r="F26" s="65"/>
      <c r="G26" s="65"/>
      <c r="H26" s="65"/>
    </row>
    <row r="27" customFormat="false" ht="13.5" hidden="false" customHeight="true" outlineLevel="0" collapsed="false">
      <c r="A27" s="67"/>
      <c r="B27" s="67"/>
      <c r="C27" s="67"/>
      <c r="D27" s="67"/>
      <c r="E27" s="67"/>
      <c r="F27" s="67"/>
      <c r="G27" s="67"/>
      <c r="H27" s="67"/>
      <c r="I27" s="67"/>
      <c r="J27" s="67"/>
      <c r="K27" s="67"/>
      <c r="L27" s="67"/>
    </row>
  </sheetData>
  <mergeCells count="4">
    <mergeCell ref="K1:M1"/>
    <mergeCell ref="K2:M2"/>
    <mergeCell ref="K3:M3"/>
    <mergeCell ref="D6:H6"/>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ColWidth="11.4609375" defaultRowHeight="13.2" zeroHeight="false" outlineLevelRow="0" outlineLevelCol="0"/>
  <cols>
    <col collapsed="false" customWidth="true" hidden="false" outlineLevel="0" max="1" min="1" style="30" width="40.88"/>
    <col collapsed="false" customWidth="true" hidden="false" outlineLevel="0" max="2" min="2" style="30" width="55.33"/>
    <col collapsed="false" customWidth="true" hidden="false" outlineLevel="0" max="3" min="3" style="30" width="13.55"/>
    <col collapsed="false" customWidth="true" hidden="false" outlineLevel="0" max="4" min="4" style="30" width="13.33"/>
    <col collapsed="false" customWidth="true" hidden="false" outlineLevel="0" max="5" min="5" style="30" width="8.33"/>
    <col collapsed="false" customWidth="true" hidden="false" outlineLevel="0" max="6" min="6" style="30" width="13.33"/>
    <col collapsed="false" customWidth="true" hidden="false" outlineLevel="0" max="8" min="7" style="30" width="13.02"/>
    <col collapsed="false" customWidth="true" hidden="false" outlineLevel="0" max="9" min="9" style="30" width="12.44"/>
    <col collapsed="false" customWidth="true" hidden="false" outlineLevel="0" max="10" min="10" style="30" width="19.99"/>
    <col collapsed="false" customWidth="false" hidden="false" outlineLevel="0" max="1024" min="11" style="30" width="11.45"/>
  </cols>
  <sheetData>
    <row r="1" customFormat="false" ht="13.2" hidden="false" customHeight="false" outlineLevel="0" collapsed="false">
      <c r="A1" s="100" t="str">
        <f aca="false">"Risques / opportunités au "&amp;TEXT(F2,"jj/MM/AAAA")</f>
        <v>Risques / opportunités au 31/01/2022</v>
      </c>
      <c r="B1" s="100"/>
      <c r="C1" s="100"/>
      <c r="D1" s="100"/>
      <c r="E1" s="100"/>
      <c r="F1" s="101" t="str">
        <f aca="false">'1a-Identification Projet'!$L1</f>
        <v>Cosinus V0.1</v>
      </c>
      <c r="G1" s="101"/>
      <c r="H1" s="101"/>
      <c r="I1" s="101"/>
    </row>
    <row r="2" customFormat="false" ht="12.75" hidden="false" customHeight="true" outlineLevel="0" collapsed="false">
      <c r="A2" s="100"/>
      <c r="B2" s="100"/>
      <c r="C2" s="100"/>
      <c r="D2" s="100"/>
      <c r="E2" s="100"/>
      <c r="F2" s="102" t="n">
        <f aca="false">'1a-Identification Projet'!$L2</f>
        <v>44592</v>
      </c>
      <c r="G2" s="102"/>
      <c r="H2" s="102"/>
      <c r="I2" s="102"/>
    </row>
    <row r="3" customFormat="false" ht="12.75" hidden="false" customHeight="true" outlineLevel="0" collapsed="false">
      <c r="A3" s="100"/>
      <c r="B3" s="100"/>
      <c r="C3" s="100"/>
      <c r="D3" s="100"/>
      <c r="E3" s="100"/>
      <c r="F3" s="103" t="str">
        <f aca="false">'1a-Identification Projet'!$L3</f>
        <v>Cosinus</v>
      </c>
      <c r="G3" s="103"/>
      <c r="H3" s="103"/>
      <c r="I3" s="103"/>
    </row>
    <row r="4" customFormat="false" ht="13.2" hidden="false" customHeight="false" outlineLevel="0" collapsed="false">
      <c r="A4" s="67"/>
      <c r="B4" s="67"/>
      <c r="C4" s="67"/>
      <c r="D4" s="67"/>
      <c r="E4" s="67"/>
      <c r="F4" s="104"/>
      <c r="G4" s="104"/>
      <c r="H4" s="104"/>
      <c r="I4" s="104"/>
    </row>
    <row r="5" customFormat="false" ht="13.2" hidden="false" customHeight="false" outlineLevel="0" collapsed="false">
      <c r="A5" s="67"/>
      <c r="B5" s="67"/>
      <c r="C5" s="67"/>
      <c r="D5" s="67"/>
      <c r="E5" s="67"/>
      <c r="F5" s="104"/>
      <c r="G5" s="104"/>
      <c r="H5" s="104"/>
      <c r="I5" s="104"/>
    </row>
    <row r="6" customFormat="false" ht="41.4" hidden="false" customHeight="false" outlineLevel="0" collapsed="false">
      <c r="A6" s="105" t="s">
        <v>120</v>
      </c>
      <c r="B6" s="106" t="s">
        <v>121</v>
      </c>
      <c r="C6" s="106" t="s">
        <v>122</v>
      </c>
      <c r="D6" s="106" t="s">
        <v>123</v>
      </c>
      <c r="E6" s="106" t="s">
        <v>124</v>
      </c>
      <c r="F6" s="106" t="s">
        <v>125</v>
      </c>
      <c r="G6" s="106" t="s">
        <v>126</v>
      </c>
      <c r="H6" s="106" t="s">
        <v>127</v>
      </c>
      <c r="I6" s="107" t="s">
        <v>128</v>
      </c>
    </row>
    <row r="7" customFormat="false" ht="13.2" hidden="false" customHeight="false" outlineLevel="0" collapsed="false">
      <c r="A7" s="108"/>
      <c r="B7" s="109"/>
      <c r="C7" s="110"/>
      <c r="D7" s="111"/>
      <c r="E7" s="110" t="n">
        <f aca="false">C7*D7</f>
        <v>0</v>
      </c>
      <c r="F7" s="112"/>
      <c r="G7" s="112"/>
      <c r="H7" s="112"/>
      <c r="I7" s="113"/>
    </row>
    <row r="8" customFormat="false" ht="21" hidden="false" customHeight="true" outlineLevel="0" collapsed="false">
      <c r="A8" s="108"/>
      <c r="B8" s="109"/>
      <c r="C8" s="110"/>
      <c r="D8" s="111"/>
      <c r="E8" s="110" t="n">
        <f aca="false">C8*D8</f>
        <v>0</v>
      </c>
      <c r="F8" s="112"/>
      <c r="G8" s="112"/>
      <c r="H8" s="112"/>
      <c r="I8" s="113"/>
    </row>
    <row r="9" customFormat="false" ht="21" hidden="false" customHeight="true" outlineLevel="0" collapsed="false">
      <c r="A9" s="114"/>
      <c r="B9" s="109"/>
      <c r="C9" s="110"/>
      <c r="D9" s="111"/>
      <c r="E9" s="110" t="n">
        <f aca="false">C9*D9</f>
        <v>0</v>
      </c>
      <c r="F9" s="112"/>
      <c r="G9" s="112"/>
      <c r="H9" s="112"/>
      <c r="I9" s="113"/>
    </row>
    <row r="10" customFormat="false" ht="21" hidden="false" customHeight="true" outlineLevel="0" collapsed="false">
      <c r="A10" s="114"/>
      <c r="B10" s="109"/>
      <c r="C10" s="110"/>
      <c r="D10" s="111"/>
      <c r="E10" s="110" t="n">
        <f aca="false">C10*D10</f>
        <v>0</v>
      </c>
      <c r="F10" s="112"/>
      <c r="G10" s="112"/>
      <c r="H10" s="112"/>
      <c r="I10" s="113"/>
    </row>
    <row r="11" customFormat="false" ht="21" hidden="false" customHeight="true" outlineLevel="0" collapsed="false">
      <c r="A11" s="114"/>
      <c r="B11" s="109"/>
      <c r="C11" s="110"/>
      <c r="D11" s="111"/>
      <c r="E11" s="110" t="n">
        <f aca="false">C11*D11</f>
        <v>0</v>
      </c>
      <c r="F11" s="112"/>
      <c r="G11" s="112"/>
      <c r="H11" s="112"/>
      <c r="I11" s="113"/>
    </row>
    <row r="12" customFormat="false" ht="21" hidden="false" customHeight="true" outlineLevel="0" collapsed="false">
      <c r="A12" s="115"/>
      <c r="B12" s="116" t="s">
        <v>129</v>
      </c>
      <c r="C12" s="110" t="n">
        <f aca="false">SUM(C7:C11)</f>
        <v>0</v>
      </c>
      <c r="D12" s="109"/>
      <c r="E12" s="110" t="n">
        <f aca="false">SUM(E7:E11)</f>
        <v>0</v>
      </c>
      <c r="F12" s="117"/>
      <c r="G12" s="117"/>
      <c r="H12" s="118"/>
      <c r="I12" s="113"/>
    </row>
    <row r="13" s="42" customFormat="true" ht="21" hidden="false" customHeight="true" outlineLevel="0" collapsed="false">
      <c r="A13" s="119"/>
      <c r="B13" s="120"/>
      <c r="C13" s="121"/>
      <c r="D13" s="121"/>
      <c r="E13" s="121"/>
      <c r="F13" s="121"/>
      <c r="G13" s="121"/>
      <c r="H13" s="121"/>
      <c r="I13" s="121"/>
    </row>
    <row r="15" customFormat="false" ht="55.2" hidden="false" customHeight="false" outlineLevel="0" collapsed="false">
      <c r="A15" s="122" t="s">
        <v>130</v>
      </c>
      <c r="B15" s="106" t="s">
        <v>121</v>
      </c>
      <c r="C15" s="106" t="s">
        <v>131</v>
      </c>
      <c r="D15" s="106" t="s">
        <v>123</v>
      </c>
      <c r="E15" s="106" t="s">
        <v>132</v>
      </c>
      <c r="F15" s="106" t="s">
        <v>125</v>
      </c>
      <c r="G15" s="106" t="s">
        <v>126</v>
      </c>
      <c r="H15" s="106" t="s">
        <v>127</v>
      </c>
      <c r="I15" s="107" t="s">
        <v>128</v>
      </c>
    </row>
    <row r="16" customFormat="false" ht="13.2" hidden="false" customHeight="false" outlineLevel="0" collapsed="false">
      <c r="A16" s="123"/>
      <c r="B16" s="124"/>
      <c r="C16" s="110"/>
      <c r="D16" s="111"/>
      <c r="E16" s="110" t="n">
        <f aca="false">C16*D16</f>
        <v>0</v>
      </c>
      <c r="F16" s="112"/>
      <c r="G16" s="112"/>
      <c r="H16" s="112"/>
      <c r="I16" s="125"/>
    </row>
    <row r="17" customFormat="false" ht="21" hidden="false" customHeight="true" outlineLevel="0" collapsed="false">
      <c r="A17" s="123"/>
      <c r="B17" s="124"/>
      <c r="C17" s="110"/>
      <c r="D17" s="111"/>
      <c r="E17" s="110" t="n">
        <f aca="false">C17*D17</f>
        <v>0</v>
      </c>
      <c r="F17" s="112"/>
      <c r="G17" s="112"/>
      <c r="H17" s="112"/>
      <c r="I17" s="125"/>
    </row>
    <row r="18" customFormat="false" ht="21" hidden="false" customHeight="true" outlineLevel="0" collapsed="false">
      <c r="A18" s="126"/>
      <c r="B18" s="124"/>
      <c r="C18" s="110"/>
      <c r="D18" s="111"/>
      <c r="E18" s="110" t="n">
        <f aca="false">C18*D18</f>
        <v>0</v>
      </c>
      <c r="F18" s="112"/>
      <c r="G18" s="112"/>
      <c r="H18" s="112"/>
      <c r="I18" s="125"/>
    </row>
    <row r="19" customFormat="false" ht="21" hidden="false" customHeight="true" outlineLevel="0" collapsed="false">
      <c r="A19" s="126"/>
      <c r="B19" s="124"/>
      <c r="C19" s="110"/>
      <c r="D19" s="111"/>
      <c r="E19" s="110" t="n">
        <f aca="false">C19*D19</f>
        <v>0</v>
      </c>
      <c r="F19" s="112"/>
      <c r="G19" s="112"/>
      <c r="H19" s="112"/>
      <c r="I19" s="125"/>
    </row>
    <row r="20" customFormat="false" ht="21" hidden="false" customHeight="true" outlineLevel="0" collapsed="false">
      <c r="A20" s="126"/>
      <c r="B20" s="124"/>
      <c r="C20" s="110"/>
      <c r="D20" s="111"/>
      <c r="E20" s="110" t="n">
        <f aca="false">C20*D20</f>
        <v>0</v>
      </c>
      <c r="F20" s="112"/>
      <c r="G20" s="112"/>
      <c r="H20" s="112"/>
      <c r="I20" s="125"/>
    </row>
    <row r="21" customFormat="false" ht="21" hidden="false" customHeight="true" outlineLevel="0" collapsed="false">
      <c r="A21" s="127"/>
      <c r="B21" s="116" t="s">
        <v>133</v>
      </c>
      <c r="C21" s="110" t="n">
        <f aca="false">SUM(C16:C20)</f>
        <v>0</v>
      </c>
      <c r="D21" s="118"/>
      <c r="E21" s="110" t="n">
        <f aca="false">SUM(E16:E20)</f>
        <v>0</v>
      </c>
      <c r="F21" s="118"/>
      <c r="G21" s="118"/>
      <c r="H21" s="118"/>
      <c r="I21" s="125"/>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26" activeCellId="0" sqref="H26"/>
    </sheetView>
  </sheetViews>
  <sheetFormatPr defaultColWidth="11.4609375" defaultRowHeight="13.2" zeroHeight="false" outlineLevelRow="1" outlineLevelCol="0"/>
  <cols>
    <col collapsed="false" customWidth="true" hidden="false" outlineLevel="0" max="1" min="1" style="128" width="88.66"/>
    <col collapsed="false" customWidth="true" hidden="false" outlineLevel="0" max="2" min="2" style="128" width="85.33"/>
    <col collapsed="false" customWidth="true" hidden="false" outlineLevel="0" max="3" min="3" style="128" width="1.66"/>
    <col collapsed="false" customWidth="true" hidden="false" outlineLevel="0" max="4" min="4" style="128" width="4.66"/>
    <col collapsed="false" customWidth="false" hidden="false" outlineLevel="0" max="1024" min="5" style="128" width="11.45"/>
  </cols>
  <sheetData>
    <row r="1" customFormat="false" ht="17.4" hidden="false" customHeight="false" outlineLevel="0" collapsed="false">
      <c r="A1" s="129"/>
      <c r="B1" s="130" t="str">
        <f aca="false">'1a-Identification Projet'!$L$1</f>
        <v>Cosinus V0.1</v>
      </c>
      <c r="C1" s="131"/>
      <c r="D1" s="131"/>
      <c r="E1" s="131"/>
      <c r="F1" s="131"/>
      <c r="G1" s="131"/>
      <c r="H1" s="131"/>
      <c r="I1" s="131"/>
      <c r="J1" s="131"/>
      <c r="K1" s="131"/>
    </row>
    <row r="2" customFormat="false" ht="12.75" hidden="false" customHeight="true" outlineLevel="0" collapsed="false">
      <c r="A2" s="132"/>
      <c r="B2" s="133" t="n">
        <f aca="false">'1a-Identification Projet'!$L$2</f>
        <v>44592</v>
      </c>
      <c r="C2" s="131"/>
      <c r="D2" s="131"/>
      <c r="E2" s="131"/>
      <c r="F2" s="131"/>
      <c r="G2" s="131"/>
      <c r="H2" s="131"/>
      <c r="I2" s="131"/>
      <c r="J2" s="131"/>
      <c r="K2" s="131"/>
    </row>
    <row r="3" customFormat="false" ht="12.75" hidden="false" customHeight="true" outlineLevel="0" collapsed="false">
      <c r="A3" s="134"/>
      <c r="B3" s="135" t="str">
        <f aca="false">'1a-Identification Projet'!$L$3</f>
        <v>Cosinus</v>
      </c>
      <c r="C3" s="131"/>
      <c r="D3" s="131"/>
      <c r="E3" s="131"/>
      <c r="F3" s="131"/>
      <c r="G3" s="131"/>
      <c r="H3" s="131"/>
      <c r="I3" s="131"/>
      <c r="J3" s="131"/>
      <c r="K3" s="131"/>
    </row>
    <row r="4" customFormat="false" ht="12.75" hidden="false" customHeight="true" outlineLevel="0" collapsed="false">
      <c r="C4" s="131"/>
      <c r="D4" s="131"/>
      <c r="E4" s="131"/>
      <c r="F4" s="131"/>
      <c r="G4" s="131"/>
      <c r="H4" s="131"/>
      <c r="I4" s="131"/>
      <c r="J4" s="131"/>
      <c r="K4" s="131"/>
    </row>
    <row r="5" customFormat="false" ht="17.4" hidden="false" customHeight="false" outlineLevel="0" collapsed="false">
      <c r="A5" s="136" t="s">
        <v>134</v>
      </c>
      <c r="B5" s="137"/>
      <c r="C5" s="138"/>
      <c r="D5" s="138"/>
      <c r="E5" s="138"/>
    </row>
    <row r="6" customFormat="false" ht="15.6" hidden="false" customHeight="false" outlineLevel="0" collapsed="false">
      <c r="A6" s="139" t="s">
        <v>135</v>
      </c>
      <c r="B6" s="140" t="s">
        <v>136</v>
      </c>
      <c r="C6" s="138"/>
      <c r="D6" s="138"/>
      <c r="E6" s="138"/>
    </row>
    <row r="7" customFormat="false" ht="24" hidden="false" customHeight="true" outlineLevel="1" collapsed="false">
      <c r="A7" s="141"/>
      <c r="B7" s="141"/>
      <c r="C7" s="138"/>
      <c r="D7" s="138"/>
      <c r="E7" s="138"/>
    </row>
    <row r="8" customFormat="false" ht="15.6" hidden="false" customHeight="false" outlineLevel="1" collapsed="false">
      <c r="A8" s="141"/>
      <c r="B8" s="141"/>
      <c r="C8" s="138"/>
      <c r="D8" s="138"/>
      <c r="E8" s="138"/>
    </row>
    <row r="9" customFormat="false" ht="15.6" hidden="false" customHeight="false" outlineLevel="1" collapsed="false">
      <c r="A9" s="141"/>
      <c r="B9" s="141"/>
      <c r="C9" s="138"/>
      <c r="D9" s="138"/>
      <c r="E9" s="138"/>
    </row>
    <row r="10" customFormat="false" ht="15" hidden="false" customHeight="false" outlineLevel="1" collapsed="false">
      <c r="A10" s="142"/>
      <c r="B10" s="143"/>
      <c r="C10" s="138"/>
      <c r="D10" s="138"/>
      <c r="E10" s="138"/>
    </row>
    <row r="11" customFormat="false" ht="15" hidden="false" customHeight="false" outlineLevel="1" collapsed="false">
      <c r="A11" s="144"/>
      <c r="B11" s="145"/>
      <c r="C11" s="138"/>
      <c r="D11" s="138"/>
      <c r="E11" s="138"/>
    </row>
    <row r="12" customFormat="false" ht="17.4" hidden="false" customHeight="false" outlineLevel="1" collapsed="false">
      <c r="A12" s="136" t="s">
        <v>137</v>
      </c>
      <c r="B12" s="137"/>
      <c r="C12" s="138"/>
      <c r="D12" s="138"/>
      <c r="E12" s="138"/>
    </row>
    <row r="13" customFormat="false" ht="15.6" hidden="false" customHeight="false" outlineLevel="0" collapsed="false">
      <c r="A13" s="139" t="s">
        <v>135</v>
      </c>
      <c r="B13" s="140" t="s">
        <v>136</v>
      </c>
      <c r="C13" s="138"/>
      <c r="D13" s="138"/>
      <c r="E13" s="138"/>
    </row>
    <row r="14" customFormat="false" ht="24" hidden="false" customHeight="true" outlineLevel="1" collapsed="false">
      <c r="A14" s="141"/>
      <c r="B14" s="141"/>
      <c r="C14" s="138"/>
      <c r="D14" s="138"/>
      <c r="E14" s="138"/>
    </row>
    <row r="15" customFormat="false" ht="15.6" hidden="false" customHeight="false" outlineLevel="1" collapsed="false">
      <c r="A15" s="141"/>
      <c r="B15" s="141"/>
      <c r="C15" s="138"/>
      <c r="D15" s="138"/>
      <c r="E15" s="138"/>
    </row>
    <row r="16" customFormat="false" ht="15.6" hidden="false" customHeight="false" outlineLevel="1" collapsed="false">
      <c r="A16" s="141"/>
      <c r="B16" s="141"/>
      <c r="C16" s="138"/>
      <c r="D16" s="138"/>
      <c r="E16" s="138"/>
    </row>
    <row r="17" customFormat="false" ht="15" hidden="false" customHeight="false" outlineLevel="1" collapsed="false">
      <c r="A17" s="142"/>
      <c r="B17" s="143"/>
      <c r="C17" s="138"/>
      <c r="D17" s="138"/>
      <c r="E17" s="138"/>
    </row>
    <row r="18" customFormat="false" ht="15" hidden="false" customHeight="false" outlineLevel="1" collapsed="false">
      <c r="A18" s="144"/>
      <c r="B18" s="145"/>
      <c r="C18" s="138"/>
      <c r="D18" s="138"/>
      <c r="E18" s="138"/>
    </row>
    <row r="19" customFormat="false" ht="17.4" hidden="false" customHeight="false" outlineLevel="1" collapsed="false">
      <c r="A19" s="146" t="s">
        <v>138</v>
      </c>
      <c r="B19" s="138"/>
      <c r="C19" s="138"/>
      <c r="D19" s="138"/>
      <c r="E19" s="138"/>
    </row>
    <row r="20" customFormat="false" ht="13.2" hidden="false" customHeight="false" outlineLevel="0" collapsed="false">
      <c r="A20" s="138"/>
      <c r="B20" s="138"/>
      <c r="C20" s="138"/>
      <c r="D20" s="138"/>
      <c r="E20" s="138"/>
    </row>
    <row r="21" customFormat="false" ht="13.2" hidden="false" customHeight="false" outlineLevel="0" collapsed="false">
      <c r="A21" s="138"/>
      <c r="B21" s="138"/>
      <c r="C21" s="138"/>
      <c r="D21" s="138"/>
      <c r="E21" s="138"/>
    </row>
    <row r="22" customFormat="false" ht="13.2" hidden="false" customHeight="false" outlineLevel="0" collapsed="false">
      <c r="A22" s="138"/>
      <c r="B22" s="138"/>
      <c r="C22" s="138"/>
      <c r="D22" s="138"/>
      <c r="E22" s="138"/>
    </row>
    <row r="23" customFormat="false" ht="13.2" hidden="false" customHeight="false" outlineLevel="0" collapsed="false">
      <c r="A23" s="138"/>
      <c r="B23" s="138"/>
      <c r="C23" s="138"/>
      <c r="D23" s="138"/>
      <c r="E23" s="138"/>
    </row>
    <row r="24" customFormat="false" ht="13.2" hidden="false" customHeight="false" outlineLevel="0" collapsed="false">
      <c r="A24" s="138"/>
      <c r="B24" s="138"/>
      <c r="C24" s="138"/>
      <c r="D24" s="138"/>
      <c r="E24" s="138"/>
    </row>
    <row r="25" customFormat="false" ht="13.2" hidden="false" customHeight="false" outlineLevel="0" collapsed="false">
      <c r="A25" s="138"/>
      <c r="B25" s="138"/>
      <c r="C25" s="138"/>
      <c r="D25" s="138"/>
      <c r="E25" s="138"/>
    </row>
    <row r="26" customFormat="false" ht="13.2" hidden="false" customHeight="false" outlineLevel="0" collapsed="false">
      <c r="A26" s="138"/>
      <c r="B26" s="138"/>
      <c r="C26" s="138"/>
      <c r="D26" s="138"/>
      <c r="E26" s="138"/>
    </row>
    <row r="27" customFormat="false" ht="13.2" hidden="false" customHeight="false" outlineLevel="0" collapsed="false">
      <c r="A27" s="138"/>
      <c r="B27" s="138"/>
      <c r="C27" s="138"/>
      <c r="D27" s="138"/>
      <c r="E27" s="138"/>
    </row>
    <row r="28" customFormat="false" ht="13.2" hidden="false" customHeight="false" outlineLevel="0" collapsed="false">
      <c r="A28" s="138"/>
      <c r="B28" s="138"/>
      <c r="C28" s="138"/>
      <c r="D28" s="138"/>
      <c r="E28" s="138"/>
    </row>
    <row r="29" customFormat="false" ht="13.2" hidden="false" customHeight="false" outlineLevel="0" collapsed="false">
      <c r="A29" s="138"/>
      <c r="B29" s="138"/>
      <c r="C29" s="138"/>
      <c r="D29" s="138"/>
      <c r="E29" s="138"/>
    </row>
    <row r="30" customFormat="false" ht="13.2" hidden="false" customHeight="false" outlineLevel="0" collapsed="false">
      <c r="A30" s="138"/>
      <c r="B30" s="138"/>
      <c r="C30" s="138"/>
      <c r="D30" s="138"/>
      <c r="E30" s="138"/>
    </row>
    <row r="31" customFormat="false" ht="13.2" hidden="false" customHeight="false" outlineLevel="0" collapsed="false">
      <c r="A31" s="138"/>
      <c r="B31" s="138"/>
      <c r="C31" s="138"/>
      <c r="D31" s="138"/>
      <c r="E31" s="138"/>
    </row>
    <row r="32" customFormat="false" ht="13.2" hidden="false" customHeight="false" outlineLevel="0" collapsed="false">
      <c r="A32" s="138"/>
      <c r="B32" s="138"/>
      <c r="C32" s="138"/>
      <c r="D32" s="138"/>
      <c r="E32" s="138"/>
    </row>
    <row r="33" customFormat="false" ht="13.2" hidden="false" customHeight="false" outlineLevel="0" collapsed="false">
      <c r="A33" s="138"/>
      <c r="B33" s="138"/>
      <c r="C33" s="138"/>
      <c r="D33" s="138"/>
      <c r="E33" s="138"/>
    </row>
    <row r="34" customFormat="false" ht="13.2" hidden="false" customHeight="false" outlineLevel="0" collapsed="false">
      <c r="A34" s="138"/>
      <c r="B34" s="138"/>
      <c r="C34" s="138"/>
      <c r="D34" s="138"/>
      <c r="E34" s="138"/>
    </row>
    <row r="35" customFormat="false" ht="13.2" hidden="false" customHeight="false" outlineLevel="0" collapsed="false">
      <c r="A35" s="138"/>
      <c r="B35" s="138"/>
      <c r="C35" s="138"/>
      <c r="D35" s="138"/>
      <c r="E35" s="138"/>
    </row>
    <row r="36" customFormat="false" ht="13.2" hidden="false" customHeight="false" outlineLevel="0" collapsed="false">
      <c r="A36" s="138"/>
      <c r="B36" s="138"/>
      <c r="C36" s="138"/>
      <c r="D36" s="138"/>
      <c r="E36" s="138"/>
    </row>
    <row r="37" customFormat="false" ht="13.2" hidden="false" customHeight="false" outlineLevel="0" collapsed="false">
      <c r="A37" s="138"/>
      <c r="B37" s="138"/>
      <c r="C37" s="138"/>
      <c r="D37" s="138"/>
      <c r="E37" s="138"/>
    </row>
    <row r="38" customFormat="false" ht="13.2" hidden="false" customHeight="false" outlineLevel="0" collapsed="false">
      <c r="A38" s="138"/>
      <c r="B38" s="138"/>
      <c r="C38" s="138"/>
      <c r="D38" s="138"/>
      <c r="E38" s="138"/>
    </row>
    <row r="39" customFormat="false" ht="13.2" hidden="false" customHeight="false" outlineLevel="0" collapsed="false">
      <c r="A39" s="138"/>
      <c r="B39" s="138"/>
      <c r="C39" s="138"/>
      <c r="D39" s="138"/>
      <c r="E39" s="138"/>
    </row>
    <row r="40" customFormat="false" ht="13.2" hidden="false" customHeight="false" outlineLevel="0" collapsed="false">
      <c r="A40" s="138"/>
      <c r="B40" s="138"/>
      <c r="C40" s="138"/>
      <c r="D40" s="138"/>
      <c r="E40" s="138"/>
    </row>
    <row r="41" customFormat="false" ht="13.2" hidden="false" customHeight="false" outlineLevel="0" collapsed="false">
      <c r="A41" s="138"/>
      <c r="B41" s="138"/>
      <c r="C41" s="138"/>
      <c r="D41" s="138"/>
      <c r="E41" s="138"/>
    </row>
    <row r="42" customFormat="false" ht="13.2" hidden="false" customHeight="false" outlineLevel="0" collapsed="false">
      <c r="A42" s="138"/>
      <c r="B42" s="138"/>
      <c r="C42" s="138"/>
      <c r="D42" s="138"/>
      <c r="E42" s="138"/>
    </row>
    <row r="43" customFormat="false" ht="13.2" hidden="false" customHeight="false" outlineLevel="0" collapsed="false">
      <c r="A43" s="138"/>
      <c r="B43" s="138"/>
      <c r="C43" s="138"/>
      <c r="D43" s="138"/>
      <c r="E43" s="138"/>
    </row>
    <row r="44" customFormat="false" ht="13.2" hidden="false" customHeight="false" outlineLevel="0" collapsed="false">
      <c r="A44" s="138"/>
      <c r="B44" s="138"/>
      <c r="C44" s="138"/>
      <c r="D44" s="138"/>
      <c r="E44" s="138"/>
    </row>
    <row r="45" customFormat="false" ht="13.2" hidden="false" customHeight="false" outlineLevel="0" collapsed="false">
      <c r="A45" s="138"/>
      <c r="B45" s="138"/>
      <c r="C45" s="138"/>
      <c r="D45" s="138"/>
      <c r="E45" s="138"/>
    </row>
    <row r="46" customFormat="false" ht="13.2" hidden="false" customHeight="false" outlineLevel="0" collapsed="false">
      <c r="A46" s="138"/>
      <c r="B46" s="138"/>
      <c r="C46" s="138"/>
      <c r="D46" s="138"/>
      <c r="E46" s="138"/>
    </row>
    <row r="47" customFormat="false" ht="13.2" hidden="false" customHeight="false" outlineLevel="0" collapsed="false">
      <c r="A47" s="138"/>
      <c r="B47" s="138"/>
      <c r="C47" s="138"/>
      <c r="D47" s="138"/>
      <c r="E47" s="138"/>
    </row>
    <row r="48" customFormat="false" ht="13.2" hidden="false" customHeight="false" outlineLevel="0" collapsed="false">
      <c r="A48" s="138"/>
      <c r="B48" s="138"/>
      <c r="C48" s="138"/>
      <c r="D48" s="138"/>
      <c r="E48" s="138"/>
    </row>
    <row r="49" customFormat="false" ht="13.2" hidden="false" customHeight="false" outlineLevel="0" collapsed="false">
      <c r="A49" s="138"/>
      <c r="B49" s="138"/>
      <c r="C49" s="138"/>
      <c r="D49" s="138"/>
      <c r="E49" s="138"/>
    </row>
    <row r="50" customFormat="false" ht="13.2" hidden="false" customHeight="false" outlineLevel="0" collapsed="false">
      <c r="A50" s="138"/>
      <c r="B50" s="138"/>
      <c r="C50" s="138"/>
      <c r="D50" s="138"/>
      <c r="E50" s="138"/>
    </row>
    <row r="51" customFormat="false" ht="13.2" hidden="false" customHeight="false" outlineLevel="0" collapsed="false">
      <c r="A51" s="138"/>
      <c r="B51" s="138"/>
      <c r="C51" s="138"/>
      <c r="D51" s="138"/>
      <c r="E51" s="138"/>
    </row>
    <row r="52" customFormat="false" ht="13.2" hidden="false" customHeight="false" outlineLevel="0" collapsed="false">
      <c r="A52" s="138"/>
      <c r="B52" s="138"/>
      <c r="C52" s="138"/>
      <c r="D52" s="138"/>
      <c r="E52" s="138"/>
    </row>
    <row r="53" customFormat="false" ht="13.2" hidden="false" customHeight="false" outlineLevel="0" collapsed="false">
      <c r="A53" s="138"/>
      <c r="B53" s="138"/>
      <c r="C53" s="138"/>
      <c r="D53" s="138"/>
      <c r="E53" s="138"/>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O29" activeCellId="0" sqref="O29"/>
    </sheetView>
  </sheetViews>
  <sheetFormatPr defaultColWidth="11.4609375" defaultRowHeight="13.2" zeroHeight="false" outlineLevelRow="0" outlineLevelCol="0"/>
  <cols>
    <col collapsed="false" customWidth="true" hidden="false" outlineLevel="0" max="1" min="1" style="30" width="7.87"/>
    <col collapsed="false" customWidth="true" hidden="false" outlineLevel="0" max="2" min="2" style="30" width="58.44"/>
    <col collapsed="false" customWidth="true" hidden="false" outlineLevel="0" max="3" min="3" style="30" width="13.55"/>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9"/>
    <col collapsed="false" customWidth="false" hidden="false" outlineLevel="0" max="8" min="8" style="30" width="11.45"/>
    <col collapsed="false" customWidth="true" hidden="false" outlineLevel="0" max="9" min="9" style="30" width="12.1"/>
    <col collapsed="false" customWidth="true" hidden="false" outlineLevel="0" max="10" min="10" style="30" width="37.11"/>
    <col collapsed="false" customWidth="false" hidden="false" outlineLevel="0" max="1024" min="11" style="30" width="11.45"/>
  </cols>
  <sheetData>
    <row r="1" customFormat="false" ht="13.5" hidden="false" customHeight="true" outlineLevel="0" collapsed="false">
      <c r="A1" s="147" t="str">
        <f aca="false">"LISTE DES ACTIONS au "&amp;TEXT(I2,"jj/mm/aaaa")</f>
        <v>LISTE DES ACTIONS au 31/01/2022</v>
      </c>
      <c r="B1" s="147"/>
      <c r="C1" s="147"/>
      <c r="D1" s="147"/>
      <c r="E1" s="147"/>
      <c r="F1" s="147"/>
      <c r="G1" s="147"/>
      <c r="H1" s="147"/>
      <c r="I1" s="34" t="str">
        <f aca="false">'1a-Identification Projet'!$L1</f>
        <v>Cosinus V0.1</v>
      </c>
      <c r="J1" s="34"/>
    </row>
    <row r="2" customFormat="false" ht="12.75" hidden="false" customHeight="true" outlineLevel="0" collapsed="false">
      <c r="A2" s="147"/>
      <c r="B2" s="147"/>
      <c r="C2" s="147"/>
      <c r="D2" s="147"/>
      <c r="E2" s="147"/>
      <c r="F2" s="147"/>
      <c r="G2" s="147"/>
      <c r="H2" s="147"/>
      <c r="I2" s="37" t="n">
        <f aca="false">'1a-Identification Projet'!$L2</f>
        <v>44592</v>
      </c>
      <c r="J2" s="37"/>
    </row>
    <row r="3" customFormat="false" ht="16.5" hidden="false" customHeight="true" outlineLevel="0" collapsed="false">
      <c r="A3" s="147"/>
      <c r="B3" s="147"/>
      <c r="C3" s="147"/>
      <c r="D3" s="147"/>
      <c r="E3" s="147"/>
      <c r="F3" s="147"/>
      <c r="G3" s="147"/>
      <c r="H3" s="147"/>
      <c r="I3" s="40" t="str">
        <f aca="false">'1a-Identification Projet'!$L3</f>
        <v>Cosinus</v>
      </c>
      <c r="J3" s="40"/>
    </row>
    <row r="4" customFormat="false" ht="12.75" hidden="false" customHeight="true" outlineLevel="0" collapsed="false">
      <c r="B4" s="41"/>
      <c r="C4" s="41"/>
      <c r="D4" s="41"/>
    </row>
    <row r="5" customFormat="false" ht="39.6" hidden="false" customHeight="false" outlineLevel="0" collapsed="false">
      <c r="A5" s="148" t="s">
        <v>139</v>
      </c>
      <c r="B5" s="148" t="s">
        <v>140</v>
      </c>
      <c r="C5" s="148" t="s">
        <v>141</v>
      </c>
      <c r="D5" s="148" t="s">
        <v>142</v>
      </c>
      <c r="E5" s="148" t="s">
        <v>143</v>
      </c>
      <c r="F5" s="148" t="s">
        <v>144</v>
      </c>
      <c r="G5" s="148" t="s">
        <v>145</v>
      </c>
      <c r="H5" s="148" t="s">
        <v>146</v>
      </c>
      <c r="I5" s="148" t="s">
        <v>147</v>
      </c>
      <c r="J5" s="149" t="s">
        <v>148</v>
      </c>
      <c r="K5" s="150"/>
      <c r="L5" s="150"/>
      <c r="M5" s="150"/>
      <c r="N5" s="150"/>
      <c r="O5" s="150"/>
      <c r="P5" s="150"/>
      <c r="Q5" s="150"/>
      <c r="R5" s="150"/>
      <c r="S5" s="150"/>
      <c r="T5" s="151"/>
      <c r="U5" s="151"/>
      <c r="V5" s="151"/>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row>
    <row r="6" s="152" customFormat="true" ht="15" hidden="false" customHeight="false" outlineLevel="0" collapsed="false">
      <c r="A6" s="153"/>
      <c r="B6" s="154"/>
      <c r="C6" s="155"/>
      <c r="D6" s="156"/>
      <c r="E6" s="156"/>
      <c r="F6" s="156"/>
      <c r="G6" s="155"/>
      <c r="H6" s="157"/>
      <c r="I6" s="158"/>
      <c r="J6" s="159"/>
      <c r="K6" s="160"/>
      <c r="L6" s="160"/>
      <c r="M6" s="160"/>
      <c r="N6" s="160"/>
      <c r="O6" s="160"/>
      <c r="P6" s="160"/>
      <c r="Q6" s="160"/>
      <c r="R6" s="160"/>
      <c r="S6" s="160"/>
      <c r="T6" s="161"/>
      <c r="U6" s="161"/>
      <c r="V6" s="161"/>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162" customFormat="true" ht="15" hidden="false" customHeight="false" outlineLevel="0" collapsed="false">
      <c r="A7" s="153"/>
      <c r="B7" s="154"/>
      <c r="C7" s="155"/>
      <c r="D7" s="156"/>
      <c r="E7" s="156"/>
      <c r="F7" s="156"/>
      <c r="G7" s="155"/>
      <c r="H7" s="157"/>
      <c r="I7" s="158"/>
      <c r="J7" s="154"/>
      <c r="K7" s="160"/>
      <c r="L7" s="160"/>
      <c r="M7" s="160"/>
      <c r="N7" s="160"/>
      <c r="O7" s="160"/>
      <c r="P7" s="160"/>
      <c r="Q7" s="160"/>
      <c r="R7" s="160"/>
      <c r="S7" s="160"/>
      <c r="T7" s="161"/>
      <c r="U7" s="161"/>
      <c r="V7" s="161"/>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162" customFormat="true" ht="15" hidden="false" customHeight="false" outlineLevel="0" collapsed="false">
      <c r="A8" s="163"/>
      <c r="B8" s="164"/>
      <c r="C8" s="165"/>
      <c r="D8" s="166"/>
      <c r="E8" s="166"/>
      <c r="F8" s="166"/>
      <c r="G8" s="165"/>
      <c r="H8" s="167"/>
      <c r="I8" s="168"/>
      <c r="J8" s="164"/>
      <c r="K8" s="160"/>
      <c r="L8" s="160"/>
      <c r="M8" s="160"/>
      <c r="N8" s="160"/>
      <c r="O8" s="160"/>
      <c r="P8" s="160"/>
      <c r="Q8" s="160"/>
      <c r="R8" s="160"/>
      <c r="S8" s="160"/>
      <c r="T8" s="161"/>
      <c r="U8" s="161"/>
      <c r="V8" s="161"/>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162" customFormat="true" ht="15" hidden="false" customHeight="false" outlineLevel="0" collapsed="false">
      <c r="A9" s="163"/>
      <c r="B9" s="169"/>
      <c r="C9" s="165"/>
      <c r="D9" s="166"/>
      <c r="E9" s="166"/>
      <c r="F9" s="166"/>
      <c r="G9" s="165"/>
      <c r="H9" s="167"/>
      <c r="I9" s="168"/>
      <c r="J9" s="164"/>
      <c r="K9" s="160"/>
      <c r="L9" s="160"/>
      <c r="M9" s="160"/>
      <c r="N9" s="160"/>
      <c r="O9" s="160"/>
      <c r="P9" s="160"/>
      <c r="Q9" s="160"/>
      <c r="R9" s="160"/>
      <c r="S9" s="160"/>
      <c r="T9" s="161"/>
      <c r="U9" s="161"/>
      <c r="V9" s="161"/>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162" customFormat="true" ht="15" hidden="false" customHeight="false" outlineLevel="0" collapsed="false">
      <c r="A10" s="163"/>
      <c r="B10" s="169"/>
      <c r="C10" s="165"/>
      <c r="D10" s="166"/>
      <c r="E10" s="166"/>
      <c r="F10" s="166"/>
      <c r="G10" s="165"/>
      <c r="H10" s="170"/>
      <c r="I10" s="168"/>
      <c r="J10" s="171"/>
      <c r="K10" s="160"/>
      <c r="L10" s="160"/>
      <c r="M10" s="160"/>
      <c r="N10" s="160"/>
      <c r="O10" s="160"/>
      <c r="P10" s="160"/>
      <c r="Q10" s="160"/>
      <c r="R10" s="160"/>
      <c r="S10" s="160"/>
      <c r="T10" s="161"/>
      <c r="U10" s="161"/>
      <c r="V10" s="161"/>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162" customFormat="true" ht="15" hidden="false" customHeight="false" outlineLevel="0" collapsed="false">
      <c r="A11" s="163"/>
      <c r="B11" s="169"/>
      <c r="C11" s="165"/>
      <c r="D11" s="166"/>
      <c r="E11" s="166"/>
      <c r="F11" s="166"/>
      <c r="G11" s="165"/>
      <c r="H11" s="170"/>
      <c r="I11" s="168"/>
      <c r="J11" s="164"/>
      <c r="K11" s="160"/>
      <c r="L11" s="160"/>
      <c r="M11" s="160"/>
      <c r="N11" s="160"/>
      <c r="O11" s="160"/>
      <c r="P11" s="160"/>
      <c r="Q11" s="160"/>
      <c r="R11" s="160"/>
      <c r="S11" s="160"/>
      <c r="T11" s="161"/>
      <c r="U11" s="161"/>
      <c r="V11" s="161"/>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162" customFormat="true" ht="15" hidden="false" customHeight="false" outlineLevel="0" collapsed="false">
      <c r="A12" s="163"/>
      <c r="B12" s="169"/>
      <c r="C12" s="165"/>
      <c r="D12" s="166"/>
      <c r="E12" s="166"/>
      <c r="F12" s="166"/>
      <c r="G12" s="165"/>
      <c r="H12" s="167"/>
      <c r="I12" s="168"/>
      <c r="J12" s="164"/>
      <c r="K12" s="160"/>
      <c r="L12" s="160"/>
      <c r="M12" s="160"/>
      <c r="N12" s="160"/>
      <c r="O12" s="160"/>
      <c r="P12" s="160"/>
      <c r="Q12" s="160"/>
      <c r="R12" s="160"/>
      <c r="S12" s="160"/>
      <c r="T12" s="161"/>
      <c r="U12" s="161"/>
      <c r="V12" s="161"/>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162" customFormat="true" ht="13.2"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3.2" hidden="false" customHeight="false" outlineLevel="0" collapsed="false">
      <c r="F14" s="172"/>
    </row>
  </sheetData>
  <mergeCells count="4">
    <mergeCell ref="A1:H3"/>
    <mergeCell ref="I1:J1"/>
    <mergeCell ref="I2:J2"/>
    <mergeCell ref="I3:J3"/>
  </mergeCells>
  <conditionalFormatting sqref="A6:J10 A12:J12">
    <cfRule type="expression" priority="2" aboveAverage="0" equalAverage="0" bottom="0" percent="0" rank="0" text="" dxfId="0">
      <formula>IF($G6="Done",1,0)</formula>
    </cfRule>
    <cfRule type="expression" priority="3" aboveAverage="0" equalAverage="0" bottom="0" percent="0" rank="0" text="" dxfId="1">
      <formula>IF($G6="Cancelled",1,0)</formula>
    </cfRule>
    <cfRule type="expression" priority="4" aboveAverage="0" equalAverage="0" bottom="0" percent="0" rank="0" text="" dxfId="2">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38</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2022-01-31T09:50:11Z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