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6.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<sst xmlns="http://schemas.openxmlformats.org/spreadsheetml/2006/main" count="399" uniqueCount="224">
  <si>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</si>
  <si>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</si>
  <si>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</si>
  <si>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</si>
  <si>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</si>
  <si>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</si>
  <si>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</si>
  <si>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</si>
  <si>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</si>
  <si>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</si>
  <si>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</si>
  <si>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</si>
  <si>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</si>
  <si>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</si>
  <si>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</si>
  <si>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</si>
  <si>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</si>
  <si>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</si>
  <si>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</si>
  <si>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</si>
  <si>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</si>
  <si>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</si>
  <si>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</si>
  <si>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</si>
  <si>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</si>
  <si>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</si>
  <si>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</si>
  <si>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</si>
  <si>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</si>
  <si>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</si>
  <si>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</si>
  <si>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</si>
  <si>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</si>
  <si>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</si>
  <si>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</si>
  <si>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</si>
  <si>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</si>
  <si>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</si>
  <si>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</si>
  <si>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</si>
  <si>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</si>
  <si>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</si>
  <si>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</si>
  <si>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</si>
  <si>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</si>
  <si>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</si>
  <si>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</si>
  <si>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</si>
  <si>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</si>
  <si>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</si>
  <si>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</si>
  <si>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</si>
  <si>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</si>
  <si>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</si>
  <si>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</si>
  <si>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</si>
  <si>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</si>
  <si>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</si>
  <si>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</si>
  <si>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</si>
  <si>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</si>
  <si>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</si>
  <si>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</si>
  <si>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</si>
  <si>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</si>
  <si>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</si>
  <si>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</si>
  <si>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</si>
  <si>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</si>
  <si>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</si>
  <si>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</si>
  <si>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</si>
  <si>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</si>
  <si>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</si>
  <si>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</si>
  <si>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</si>
  <si>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</si>
  <si>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</si>
  <si>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</si>
  <si>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</si>
  <si>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</si>
  <si>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</si>
  <si>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</si>
  <si>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</si>
  <si>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</si>
  <si>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</si>
  <si>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</si>
  <si>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</si>
  <si>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</si>
  <si>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</si>
  <si>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</si>
  <si>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</si>
  <si>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</si>
  <si>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</si>
  <si>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</si>
  <si>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</si>
  <si>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</si>
  <si>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</si>
  <si>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</si>
  <si>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</si>
  <si>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</si>
  <si>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</si>
  <si>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</si>
  <si>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</si>
  <si>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</si>
  <si>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</si>
  <si>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</si>
  <si>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</si>
  <si>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</si>
  <si>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</si>
  <si>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</si>
  <si>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</si>
  <si>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</si>
  <si>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</si>
  <si>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</si>
  <si>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</si>
  <si>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</si>
  <si>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Intégratoni Solution</t>
  </si>
  <si>
    <t xml:space="preserve">13;12;11</t>
  </si>
  <si>
    <t xml:space="preserve">RCI</t>
  </si>
  <si>
    <t xml:space="preserve">   livraison Besoin</t>
  </si>
  <si>
    <t xml:space="preserve">   Livraison Structuration Projet</t>
  </si>
  <si>
    <t xml:space="preserve">   Livraison Solution</t>
  </si>
  <si>
    <t xml:space="preserve">   Livraison Bilan</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</si>
  <si>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</si>
  <si>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</si>
  <si>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</si>
  <si>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</si>
  <si>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</si>
  <si>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</si>
  <si>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</si>
  <si>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</si>
  <si>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</si>
  <si>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</si>
  <si>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</si>
  <si>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</si>
  <si>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</si>
  <si>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</si>
  <si>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</si>
  <si>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</si>
  <si>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</si>
  <si>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</si>
  <si>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</si>
  <si>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</si>
  <si>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</si>
  <si>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</si>
  <si>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</si>
  <si>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</si>
  <si>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</si>
  <si>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</si>
  <si>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</si>
  <si>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</si>
  <si>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</si>
  <si>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</si>
  <si>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</si>
  <si>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</si>
  <si>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</si>
  <si>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</si>
  <si>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</si>
  <si>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</si>
  <si>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</si>
  <si>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</si>
  <si>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</si>
  <si>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</si>
  <si>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</si>
  <si>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</si>
  <si>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</si>
  <si>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</si>
  <si>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</si>
  <si>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</si>
  <si>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</si>
  <si>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</si>
  <si>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</si>
  <si>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</si>
  <si>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</si>
  <si>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</si>
  <si>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</si>
  <si>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</si>
  <si>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</si>
  <si>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</si>
  <si>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</si>
  <si>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</si>
  <si>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</si>
  <si>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</si>
  <si>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Bilan</t>
  </si>
  <si>
    <t xml:space="preserve">    &gt;&gt;&gt; Documents developpement solution</t>
  </si>
  <si>
    <t xml:space="preserve">Dossier de conceptionSolution</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</si>
  <si>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</si>
  <si>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</si>
  <si>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</si>
  <si>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</si>
  <si>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</si>
  <si>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</si>
  <si>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</si>
  <si>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</si>
  <si>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</si>
  <si>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</si>
  <si>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</si>
  <si>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</si>
  <si>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</si>
  <si>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</si>
  <si>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</si>
  <si>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</si>
  <si>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</si>
  <si>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</si>
  <si>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</si>
  <si>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</si>
  <si>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</si>
  <si>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</si>
  <si>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</si>
  <si>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</si>
  <si>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</si>
  <si>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</si>
  <si>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</si>
  <si>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</si>
  <si>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</si>
  <si>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   Intégration Solution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</si>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</sst>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38">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0.0"/>
    <numFmt numFmtId="199" formatCode="#,##0&quot; €&quot;"/>
    <numFmt numFmtId="200" formatCode="dd/mm/yy;@"/>
    <numFmt numFmtId="201" formatCode="@"/>
  </numFmts>
  <fonts count="84">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name val="Times New Roman"/>
      <family val="0"/>
      <charset val="1"/>
    </font>
    <font>
      <sz val="10"/>
      <color rgb="FF363636"/>
      <name val="Calibri"/>
      <family val="2"/>
      <charset val="1"/>
    </font>
    <font>
      <b val="true"/>
      <sz val="11"/>
      <color rgb="FF000000"/>
      <name val="Calibri"/>
      <family val="2"/>
      <charset val="1"/>
    </font>
    <font>
      <sz val="11"/>
      <name val="Calibri"/>
      <family val="2"/>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75" fillId="0" borderId="1" xfId="969" applyFont="true" applyBorder="true" applyAlignment="true" applyProtection="false">
      <alignment horizontal="center" vertical="top" textRotation="0" wrapText="true" indent="0" shrinkToFit="false"/>
      <protection locked="true" hidden="false"/>
    </xf>
    <xf numFmtId="164" fontId="8" fillId="34" borderId="32" xfId="0" applyFont="true" applyBorder="true" applyAlignment="true" applyProtection="false">
      <alignment horizontal="center" vertical="bottom" textRotation="0" wrapText="false" indent="0" shrinkToFit="false"/>
      <protection locked="true" hidden="false"/>
    </xf>
    <xf numFmtId="164" fontId="76" fillId="37" borderId="33" xfId="0" applyFont="true" applyBorder="true" applyAlignment="true" applyProtection="false">
      <alignment horizontal="general" vertical="center" textRotation="0" wrapText="true" indent="0" shrinkToFit="false"/>
      <protection locked="true" hidden="false"/>
    </xf>
    <xf numFmtId="164" fontId="76" fillId="37" borderId="34" xfId="0" applyFont="true" applyBorder="true" applyAlignment="true" applyProtection="false">
      <alignment horizontal="general" vertical="center" textRotation="0" wrapText="true" indent="0" shrinkToFit="false"/>
      <protection locked="true" hidden="false"/>
    </xf>
    <xf numFmtId="164" fontId="76" fillId="37" borderId="35" xfId="0" applyFont="true" applyBorder="true" applyAlignment="true" applyProtection="false">
      <alignment horizontal="general" vertical="center" textRotation="0" wrapText="true" indent="0" shrinkToFit="false"/>
      <protection locked="true" hidden="false"/>
    </xf>
    <xf numFmtId="164" fontId="76" fillId="37" borderId="36" xfId="0" applyFont="true" applyBorder="true" applyAlignment="true" applyProtection="false">
      <alignment horizontal="general" vertical="center" textRotation="0" wrapText="true" indent="0" shrinkToFit="false"/>
      <protection locked="true" hidden="false"/>
    </xf>
    <xf numFmtId="164" fontId="76" fillId="37" borderId="37" xfId="0" applyFont="true" applyBorder="true" applyAlignment="true" applyProtection="false">
      <alignment horizontal="general" vertical="center" textRotation="0" wrapText="true" indent="0" shrinkToFit="false"/>
      <protection locked="true" hidden="false"/>
    </xf>
    <xf numFmtId="164" fontId="77" fillId="38" borderId="35" xfId="0" applyFont="true" applyBorder="true" applyAlignment="true" applyProtection="false">
      <alignment horizontal="general" vertical="center" textRotation="0" wrapText="true" indent="0" shrinkToFit="false"/>
      <protection locked="true" hidden="false"/>
    </xf>
    <xf numFmtId="171" fontId="77" fillId="38" borderId="37" xfId="0" applyFont="true" applyBorder="true" applyAlignment="true" applyProtection="false">
      <alignment horizontal="general" vertical="center" textRotation="0" wrapText="true" indent="0" shrinkToFit="false"/>
      <protection locked="true" hidden="false"/>
    </xf>
    <xf numFmtId="171" fontId="77" fillId="38" borderId="35" xfId="0" applyFont="true" applyBorder="true" applyAlignment="true" applyProtection="false">
      <alignment horizontal="general" vertical="center" textRotation="0" wrapText="true" indent="0" shrinkToFit="false"/>
      <protection locked="true" hidden="false"/>
    </xf>
    <xf numFmtId="171" fontId="77" fillId="38" borderId="36" xfId="0" applyFont="true" applyBorder="true" applyAlignment="true" applyProtection="false">
      <alignment horizontal="general" vertical="center" textRotation="0" wrapText="true" indent="0" shrinkToFit="false"/>
      <protection locked="true" hidden="false"/>
    </xf>
    <xf numFmtId="164" fontId="78" fillId="38" borderId="36" xfId="0" applyFont="true" applyBorder="true" applyAlignment="true" applyProtection="false">
      <alignment horizontal="general" vertical="center" textRotation="0" wrapText="true" indent="0" shrinkToFit="false"/>
      <protection locked="true" hidden="false"/>
    </xf>
    <xf numFmtId="196" fontId="77" fillId="38" borderId="37" xfId="0" applyFont="true" applyBorder="true" applyAlignment="true" applyProtection="false">
      <alignment horizontal="right" vertical="center" textRotation="0" wrapText="true" indent="0" shrinkToFit="false"/>
      <protection locked="true" hidden="false"/>
    </xf>
    <xf numFmtId="164" fontId="6" fillId="39" borderId="35" xfId="0" applyFont="true" applyBorder="true" applyAlignment="true" applyProtection="false">
      <alignment horizontal="general" vertical="center" textRotation="0" wrapText="true" indent="0" shrinkToFit="false"/>
      <protection locked="true" hidden="false"/>
    </xf>
    <xf numFmtId="171" fontId="6" fillId="39" borderId="37" xfId="0" applyFont="true" applyBorder="true" applyAlignment="true" applyProtection="false">
      <alignment horizontal="general" vertical="center" textRotation="0" wrapText="true" indent="0" shrinkToFit="false"/>
      <protection locked="true" hidden="false"/>
    </xf>
    <xf numFmtId="171" fontId="6" fillId="39" borderId="35" xfId="0" applyFont="true" applyBorder="true" applyAlignment="true" applyProtection="false">
      <alignment horizontal="general" vertical="center" textRotation="0" wrapText="true" indent="0" shrinkToFit="false"/>
      <protection locked="true" hidden="false"/>
    </xf>
    <xf numFmtId="171" fontId="6" fillId="39" borderId="36" xfId="0" applyFont="true" applyBorder="true" applyAlignment="true" applyProtection="false">
      <alignment horizontal="general" vertical="center" textRotation="0" wrapText="true" indent="0" shrinkToFit="false"/>
      <protection locked="true" hidden="false"/>
    </xf>
    <xf numFmtId="164" fontId="78" fillId="39" borderId="36" xfId="0" applyFont="true" applyBorder="true" applyAlignment="true" applyProtection="false">
      <alignment horizontal="general" vertical="center" textRotation="0" wrapText="true" indent="0" shrinkToFit="false"/>
      <protection locked="true" hidden="false"/>
    </xf>
    <xf numFmtId="164" fontId="6" fillId="39" borderId="36" xfId="0" applyFont="true" applyBorder="true" applyAlignment="true" applyProtection="false">
      <alignment horizontal="general" vertical="center" textRotation="0" wrapText="true" indent="0" shrinkToFit="false"/>
      <protection locked="true" hidden="false"/>
    </xf>
    <xf numFmtId="164" fontId="6" fillId="39" borderId="37" xfId="0" applyFont="true" applyBorder="true" applyAlignment="true" applyProtection="false">
      <alignment horizontal="right" vertical="center" textRotation="0" wrapText="true" indent="0" shrinkToFit="false"/>
      <protection locked="true" hidden="false"/>
    </xf>
    <xf numFmtId="164" fontId="6" fillId="39" borderId="36" xfId="0" applyFont="true" applyBorder="true" applyAlignment="true" applyProtection="false">
      <alignment horizontal="right" vertical="center" textRotation="0" wrapText="true" indent="0" shrinkToFit="false"/>
      <protection locked="true" hidden="false"/>
    </xf>
    <xf numFmtId="164" fontId="6" fillId="39" borderId="38" xfId="0" applyFont="true" applyBorder="true" applyAlignment="true" applyProtection="false">
      <alignment horizontal="general" vertical="center" textRotation="0" wrapText="true" indent="0" shrinkToFit="false"/>
      <protection locked="true" hidden="false"/>
    </xf>
    <xf numFmtId="171" fontId="6" fillId="39" borderId="39" xfId="0" applyFont="true" applyBorder="true" applyAlignment="true" applyProtection="false">
      <alignment horizontal="general" vertical="center" textRotation="0" wrapText="true" indent="0" shrinkToFit="false"/>
      <protection locked="true" hidden="false"/>
    </xf>
    <xf numFmtId="171" fontId="6" fillId="39" borderId="38" xfId="0" applyFont="true" applyBorder="true" applyAlignment="true" applyProtection="false">
      <alignment horizontal="general" vertical="center" textRotation="0" wrapText="true" indent="0" shrinkToFit="false"/>
      <protection locked="true" hidden="false"/>
    </xf>
    <xf numFmtId="171" fontId="6" fillId="39" borderId="40"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right" vertical="center" textRotation="0" wrapText="true" indent="0" shrinkToFit="false"/>
      <protection locked="true" hidden="false"/>
    </xf>
    <xf numFmtId="164" fontId="78" fillId="39" borderId="40" xfId="0" applyFont="true" applyBorder="true" applyAlignment="true" applyProtection="false">
      <alignment horizontal="general" vertical="center" textRotation="0" wrapText="true" indent="0" shrinkToFit="false"/>
      <protection locked="true" hidden="false"/>
    </xf>
    <xf numFmtId="164" fontId="6" fillId="39" borderId="39" xfId="0" applyFont="true" applyBorder="true" applyAlignment="true" applyProtection="false">
      <alignment horizontal="right" vertical="center" textRotation="0" wrapText="tru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79" fillId="34" borderId="45" xfId="969" applyFont="true" applyBorder="true" applyAlignment="true" applyProtection="true">
      <alignment horizontal="center" vertical="center" textRotation="0" wrapText="true" indent="0" shrinkToFit="false"/>
      <protection locked="false" hidden="false"/>
    </xf>
    <xf numFmtId="164" fontId="80" fillId="34" borderId="45" xfId="969" applyFont="true" applyBorder="true" applyAlignment="true" applyProtection="true">
      <alignment horizontal="center" vertical="center" textRotation="0" wrapText="true" indent="0" shrinkToFit="false"/>
      <protection locked="false" hidden="false"/>
    </xf>
    <xf numFmtId="164" fontId="80"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198"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199"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199" fontId="15" fillId="35" borderId="30" xfId="969" applyFont="true" applyBorder="true" applyAlignment="true" applyProtection="true">
      <alignment horizontal="center" vertical="center" textRotation="0" wrapText="true" indent="0" shrinkToFit="false"/>
      <protection locked="false" hidden="false"/>
    </xf>
    <xf numFmtId="199"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198"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0" borderId="2" xfId="978" applyFont="true" applyBorder="true" applyAlignment="true" applyProtection="false">
      <alignment horizontal="center" vertical="center"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1"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2" fillId="34" borderId="8" xfId="0" applyFont="true" applyBorder="true" applyAlignment="true" applyProtection="false">
      <alignment horizontal="center" vertical="center" textRotation="0" wrapText="true" indent="0" shrinkToFit="false"/>
      <protection locked="true" hidden="false"/>
    </xf>
    <xf numFmtId="164" fontId="82"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2" borderId="2" xfId="0" applyFont="true" applyBorder="true" applyAlignment="true" applyProtection="false">
      <alignment horizontal="left" vertical="top" textRotation="0" wrapText="false" indent="0" shrinkToFit="false"/>
      <protection locked="true" hidden="false"/>
    </xf>
    <xf numFmtId="201"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3" fillId="43" borderId="2" xfId="0" applyFont="true" applyBorder="true" applyAlignment="true" applyProtection="false">
      <alignment horizontal="left" vertical="top" textRotation="0" wrapText="false" indent="0" shrinkToFit="false"/>
      <protection locked="true" hidden="false"/>
    </xf>
    <xf numFmtId="201"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1" borderId="55" xfId="969" applyFont="true" applyBorder="true" applyAlignment="true" applyProtection="false">
      <alignment horizontal="center" vertical="bottom" textRotation="0" wrapText="false" indent="0" shrinkToFit="false"/>
      <protection locked="true" hidden="false"/>
    </xf>
    <xf numFmtId="164" fontId="8" fillId="44" borderId="32" xfId="0" applyFont="true" applyBorder="true" applyAlignment="true" applyProtection="false">
      <alignment horizontal="center" vertical="bottom" textRotation="0" wrapText="false" indent="0" shrinkToFit="false"/>
      <protection locked="true" hidden="false"/>
    </xf>
    <xf numFmtId="164" fontId="76" fillId="37" borderId="56" xfId="0" applyFont="true" applyBorder="true" applyAlignment="true" applyProtection="false">
      <alignment horizontal="general" vertical="center" textRotation="0" wrapText="true" indent="0" shrinkToFit="false"/>
      <protection locked="true" hidden="false"/>
    </xf>
    <xf numFmtId="164" fontId="76" fillId="37" borderId="57" xfId="0" applyFont="true" applyBorder="true" applyAlignment="true" applyProtection="false">
      <alignment horizontal="general" vertical="center" textRotation="0" wrapText="true" indent="0" shrinkToFit="false"/>
      <protection locked="true" hidden="false"/>
    </xf>
    <xf numFmtId="164" fontId="76" fillId="37" borderId="58" xfId="0" applyFont="true" applyBorder="true" applyAlignment="true" applyProtection="false">
      <alignment horizontal="general" vertical="center" textRotation="0" wrapText="true" indent="0" shrinkToFit="false"/>
      <protection locked="true" hidden="false"/>
    </xf>
    <xf numFmtId="171" fontId="77" fillId="38" borderId="56" xfId="0" applyFont="true" applyBorder="true" applyAlignment="true" applyProtection="false">
      <alignment horizontal="general" vertical="center" textRotation="0" wrapText="true" indent="0" shrinkToFit="false"/>
      <protection locked="true" hidden="false"/>
    </xf>
    <xf numFmtId="171" fontId="77" fillId="38" borderId="57" xfId="0" applyFont="true" applyBorder="true" applyAlignment="true" applyProtection="false">
      <alignment horizontal="general" vertical="center" textRotation="0" wrapText="true" indent="0" shrinkToFit="false"/>
      <protection locked="true" hidden="false"/>
    </xf>
    <xf numFmtId="196" fontId="77" fillId="38" borderId="36" xfId="0" applyFont="true" applyBorder="true" applyAlignment="true" applyProtection="false">
      <alignment horizontal="right" vertical="center" textRotation="0" wrapText="true" indent="0" shrinkToFit="false"/>
      <protection locked="true" hidden="false"/>
    </xf>
    <xf numFmtId="196" fontId="77" fillId="38" borderId="58" xfId="0" applyFont="true" applyBorder="true" applyAlignment="true" applyProtection="false">
      <alignment horizontal="right" vertical="center" textRotation="0" wrapText="true" indent="0" shrinkToFit="false"/>
      <protection locked="true" hidden="false"/>
    </xf>
    <xf numFmtId="171" fontId="6" fillId="39" borderId="56" xfId="0" applyFont="true" applyBorder="true" applyAlignment="true" applyProtection="false">
      <alignment horizontal="general" vertical="center" textRotation="0" wrapText="true" indent="0" shrinkToFit="false"/>
      <protection locked="true" hidden="false"/>
    </xf>
    <xf numFmtId="171" fontId="6" fillId="39" borderId="57" xfId="0" applyFont="true" applyBorder="true" applyAlignment="true" applyProtection="false">
      <alignment horizontal="general" vertical="center" textRotation="0" wrapText="true" indent="0" shrinkToFit="false"/>
      <protection locked="true" hidden="false"/>
    </xf>
    <xf numFmtId="196" fontId="6" fillId="39" borderId="58" xfId="0" applyFont="true" applyBorder="true" applyAlignment="true" applyProtection="false">
      <alignment horizontal="right" vertical="center" textRotation="0" wrapText="true" indent="0" shrinkToFit="false"/>
      <protection locked="true" hidden="false"/>
    </xf>
    <xf numFmtId="171" fontId="6" fillId="39" borderId="59"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general" vertical="center" textRotation="0" wrapText="true" indent="0" shrinkToFit="false"/>
      <protection locked="true" hidden="false"/>
    </xf>
    <xf numFmtId="171" fontId="6" fillId="39" borderId="60" xfId="0" applyFont="true" applyBorder="true" applyAlignment="true" applyProtection="false">
      <alignment horizontal="general" vertical="center" textRotation="0" wrapText="true" indent="0" shrinkToFit="false"/>
      <protection locked="true" hidden="false"/>
    </xf>
    <xf numFmtId="196" fontId="6" fillId="39" borderId="6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3">
    <dxf>
      <fill>
        <patternFill>
          <bgColor rgb="FFCCFFCC"/>
        </patternFill>
      </fill>
    </dxf>
    <dxf>
      <fill>
        <patternFill>
          <bgColor rgb="FFFFCC99"/>
        </patternFill>
      </fill>
    </dxf>
    <dxf>
      <font>
        <b val="1"/>
        <i val="0"/>
      </font>
      <fill>
        <patternFill>
          <bgColor rgb="FFDFDFDF"/>
        </patternFill>
      </fill>
    </dxf>
  </dxfs>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664920</xdr:colOff>
      <xdr:row>2</xdr:row>
      <xdr:rowOff>42480</xdr:rowOff>
    </xdr:to>
    <xdr:sp>
      <xdr:nvSpPr>
        <xdr:cNvPr id="0" name="Text Box 7"/>
        <xdr:cNvSpPr/>
      </xdr:nvSpPr>
      <xdr:spPr>
        <a:xfrm>
          <a:off x="352800" y="95040"/>
          <a:ext cx="7892640" cy="33012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246600</xdr:colOff>
      <xdr:row>12</xdr:row>
      <xdr:rowOff>817920</xdr:rowOff>
    </xdr:to>
    <xdr:sp>
      <xdr:nvSpPr>
        <xdr:cNvPr id="1" name="Rectangle à coins arrondis 5"/>
        <xdr:cNvSpPr/>
      </xdr:nvSpPr>
      <xdr:spPr>
        <a:xfrm>
          <a:off x="13137840" y="3502440"/>
          <a:ext cx="2894040" cy="55584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184680</xdr:colOff>
      <xdr:row>13</xdr:row>
      <xdr:rowOff>518040</xdr:rowOff>
    </xdr:to>
    <xdr:sp>
      <xdr:nvSpPr>
        <xdr:cNvPr id="2" name="Rectangle à coins arrondis 6"/>
        <xdr:cNvSpPr/>
      </xdr:nvSpPr>
      <xdr:spPr>
        <a:xfrm>
          <a:off x="13075920" y="4464360"/>
          <a:ext cx="2894040" cy="5511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279720</xdr:colOff>
      <xdr:row>10</xdr:row>
      <xdr:rowOff>708120</xdr:rowOff>
    </xdr:to>
    <xdr:sp>
      <xdr:nvSpPr>
        <xdr:cNvPr id="3" name="Rectangle à coins arrondis 7"/>
        <xdr:cNvSpPr/>
      </xdr:nvSpPr>
      <xdr:spPr>
        <a:xfrm>
          <a:off x="13170960" y="2476080"/>
          <a:ext cx="2894040" cy="55584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205920</xdr:colOff>
      <xdr:row>9</xdr:row>
      <xdr:rowOff>110520</xdr:rowOff>
    </xdr:to>
    <xdr:sp>
      <xdr:nvSpPr>
        <xdr:cNvPr id="4" name="Rectangle à coins arrondis 8"/>
        <xdr:cNvSpPr/>
      </xdr:nvSpPr>
      <xdr:spPr>
        <a:xfrm>
          <a:off x="13097160" y="1736640"/>
          <a:ext cx="2894040" cy="55872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263160</xdr:colOff>
      <xdr:row>8</xdr:row>
      <xdr:rowOff>127080</xdr:rowOff>
    </xdr:to>
    <xdr:sp>
      <xdr:nvSpPr>
        <xdr:cNvPr id="5" name="Rectangle à coins arrondis 9"/>
        <xdr:cNvSpPr/>
      </xdr:nvSpPr>
      <xdr:spPr>
        <a:xfrm>
          <a:off x="13154400" y="1355400"/>
          <a:ext cx="2894040" cy="26316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32040</xdr:colOff>
      <xdr:row>5</xdr:row>
      <xdr:rowOff>8280</xdr:rowOff>
    </xdr:to>
    <xdr:sp>
      <xdr:nvSpPr>
        <xdr:cNvPr id="6" name="Rectangle à coins arrondis 10"/>
        <xdr:cNvSpPr/>
      </xdr:nvSpPr>
      <xdr:spPr>
        <a:xfrm>
          <a:off x="16394760" y="559080"/>
          <a:ext cx="3461040" cy="44532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103680</xdr:colOff>
      <xdr:row>8</xdr:row>
      <xdr:rowOff>77400</xdr:rowOff>
    </xdr:to>
    <xdr:sp>
      <xdr:nvSpPr>
        <xdr:cNvPr id="7" name="Rectangle à coins arrondis 11"/>
        <xdr:cNvSpPr/>
      </xdr:nvSpPr>
      <xdr:spPr>
        <a:xfrm>
          <a:off x="16392600" y="1103400"/>
          <a:ext cx="3534840" cy="46548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686880</xdr:colOff>
      <xdr:row>2</xdr:row>
      <xdr:rowOff>55800</xdr:rowOff>
    </xdr:to>
    <xdr:sp>
      <xdr:nvSpPr>
        <xdr:cNvPr id="8" name="Rectangle à coins arrondis 12"/>
        <xdr:cNvSpPr/>
      </xdr:nvSpPr>
      <xdr:spPr>
        <a:xfrm>
          <a:off x="16416360" y="47520"/>
          <a:ext cx="3286800" cy="39096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234720</xdr:colOff>
      <xdr:row>28</xdr:row>
      <xdr:rowOff>158400</xdr:rowOff>
    </xdr:to>
    <xdr:sp>
      <xdr:nvSpPr>
        <xdr:cNvPr id="104" name="Rectangle à coins arrondis 1"/>
        <xdr:cNvSpPr/>
      </xdr:nvSpPr>
      <xdr:spPr>
        <a:xfrm>
          <a:off x="17942760" y="2253960"/>
          <a:ext cx="3310920" cy="27334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187200</xdr:colOff>
      <xdr:row>8</xdr:row>
      <xdr:rowOff>20160</xdr:rowOff>
    </xdr:to>
    <xdr:sp>
      <xdr:nvSpPr>
        <xdr:cNvPr id="105" name="Rectangle à coins arrondis 1"/>
        <xdr:cNvSpPr/>
      </xdr:nvSpPr>
      <xdr:spPr>
        <a:xfrm>
          <a:off x="15914880" y="326160"/>
          <a:ext cx="3310560" cy="11646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651240</xdr:colOff>
      <xdr:row>41</xdr:row>
      <xdr:rowOff>151200</xdr:rowOff>
    </xdr:to>
    <xdr:sp>
      <xdr:nvSpPr>
        <xdr:cNvPr id="106" name="Rectangle à coins arrondis 1"/>
        <xdr:cNvSpPr/>
      </xdr:nvSpPr>
      <xdr:spPr>
        <a:xfrm>
          <a:off x="4007160" y="6831000"/>
          <a:ext cx="3329640" cy="8218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232200</xdr:colOff>
      <xdr:row>42</xdr:row>
      <xdr:rowOff>53640</xdr:rowOff>
    </xdr:to>
    <xdr:sp>
      <xdr:nvSpPr>
        <xdr:cNvPr id="107" name="Rectangle à coins arrondis 2"/>
        <xdr:cNvSpPr/>
      </xdr:nvSpPr>
      <xdr:spPr>
        <a:xfrm>
          <a:off x="9191880" y="6900120"/>
          <a:ext cx="3355920" cy="8229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253800</xdr:colOff>
      <xdr:row>40</xdr:row>
      <xdr:rowOff>158400</xdr:rowOff>
    </xdr:to>
    <xdr:sp>
      <xdr:nvSpPr>
        <xdr:cNvPr id="108" name="Rectangle à coins arrondis 3"/>
        <xdr:cNvSpPr/>
      </xdr:nvSpPr>
      <xdr:spPr>
        <a:xfrm>
          <a:off x="13696560" y="6670800"/>
          <a:ext cx="3310920" cy="82152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239400</xdr:colOff>
      <xdr:row>13</xdr:row>
      <xdr:rowOff>96480</xdr:rowOff>
    </xdr:to>
    <xdr:sp>
      <xdr:nvSpPr>
        <xdr:cNvPr id="109" name="Rectangle à coins arrondis 4"/>
        <xdr:cNvSpPr/>
      </xdr:nvSpPr>
      <xdr:spPr>
        <a:xfrm>
          <a:off x="14490000" y="2001600"/>
          <a:ext cx="3310920" cy="84168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43920</xdr:colOff>
      <xdr:row>10</xdr:row>
      <xdr:rowOff>1055880</xdr:rowOff>
    </xdr:to>
    <xdr:sp>
      <xdr:nvSpPr>
        <xdr:cNvPr id="110" name="Rectangle à coins arrondis 1"/>
        <xdr:cNvSpPr/>
      </xdr:nvSpPr>
      <xdr:spPr>
        <a:xfrm>
          <a:off x="17150760" y="2899080"/>
          <a:ext cx="3356640" cy="81792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1376280</xdr:colOff>
      <xdr:row>2</xdr:row>
      <xdr:rowOff>177840</xdr:rowOff>
    </xdr:to>
    <xdr:sp>
      <xdr:nvSpPr>
        <xdr:cNvPr id="9" name="Text Box 34"/>
        <xdr:cNvSpPr/>
      </xdr:nvSpPr>
      <xdr:spPr>
        <a:xfrm>
          <a:off x="525240" y="0"/>
          <a:ext cx="10939680" cy="51120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43920</xdr:colOff>
      <xdr:row>8</xdr:row>
      <xdr:rowOff>317880</xdr:rowOff>
    </xdr:to>
    <xdr:sp>
      <xdr:nvSpPr>
        <xdr:cNvPr id="10" name="Rectangle à coins arrondis 2"/>
        <xdr:cNvSpPr/>
      </xdr:nvSpPr>
      <xdr:spPr>
        <a:xfrm>
          <a:off x="17095320" y="969120"/>
          <a:ext cx="2893680" cy="174312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704880</xdr:colOff>
      <xdr:row>2</xdr:row>
      <xdr:rowOff>60120</xdr:rowOff>
    </xdr:to>
    <xdr:sp>
      <xdr:nvSpPr>
        <xdr:cNvPr id="11" name="Text Box 2"/>
        <xdr:cNvSpPr/>
      </xdr:nvSpPr>
      <xdr:spPr>
        <a:xfrm>
          <a:off x="347760" y="71280"/>
          <a:ext cx="6935400" cy="3715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91440</xdr:colOff>
      <xdr:row>13</xdr:row>
      <xdr:rowOff>164160</xdr:rowOff>
    </xdr:to>
    <xdr:sp>
      <xdr:nvSpPr>
        <xdr:cNvPr id="12" name="Rectangle 20"/>
        <xdr:cNvSpPr/>
      </xdr:nvSpPr>
      <xdr:spPr>
        <a:xfrm>
          <a:off x="3454560" y="1841400"/>
          <a:ext cx="1599840" cy="572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672120</xdr:colOff>
      <xdr:row>25</xdr:row>
      <xdr:rowOff>123480</xdr:rowOff>
    </xdr:to>
    <xdr:sp>
      <xdr:nvSpPr>
        <xdr:cNvPr id="13" name="Rectangle 21"/>
        <xdr:cNvSpPr/>
      </xdr:nvSpPr>
      <xdr:spPr>
        <a:xfrm>
          <a:off x="1532520" y="3922200"/>
          <a:ext cx="1679400" cy="508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273240</xdr:colOff>
      <xdr:row>25</xdr:row>
      <xdr:rowOff>123480</xdr:rowOff>
    </xdr:to>
    <xdr:sp>
      <xdr:nvSpPr>
        <xdr:cNvPr id="14" name="Rectangle 22"/>
        <xdr:cNvSpPr/>
      </xdr:nvSpPr>
      <xdr:spPr>
        <a:xfrm>
          <a:off x="4292280" y="3922200"/>
          <a:ext cx="1751760" cy="508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140040</xdr:colOff>
      <xdr:row>25</xdr:row>
      <xdr:rowOff>123480</xdr:rowOff>
    </xdr:to>
    <xdr:sp>
      <xdr:nvSpPr>
        <xdr:cNvPr id="15" name="Rectangle 23"/>
        <xdr:cNvSpPr/>
      </xdr:nvSpPr>
      <xdr:spPr>
        <a:xfrm>
          <a:off x="6589800" y="3922200"/>
          <a:ext cx="1744200" cy="508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649440</xdr:colOff>
      <xdr:row>14</xdr:row>
      <xdr:rowOff>360</xdr:rowOff>
    </xdr:from>
    <xdr:to>
      <xdr:col>6</xdr:col>
      <xdr:colOff>101160</xdr:colOff>
      <xdr:row>22</xdr:row>
      <xdr:rowOff>126000</xdr:rowOff>
    </xdr:to>
    <xdr:sp>
      <xdr:nvSpPr>
        <xdr:cNvPr id="16" name="Connecteur en angle 24"/>
        <xdr:cNvSpPr/>
      </xdr:nvSpPr>
      <xdr:spPr>
        <a:xfrm flipH="1" flipV="1" rot="5400000">
          <a:off x="2570040" y="2231640"/>
          <a:ext cx="1497240" cy="18748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106560</xdr:colOff>
      <xdr:row>14</xdr:row>
      <xdr:rowOff>360</xdr:rowOff>
    </xdr:from>
    <xdr:to>
      <xdr:col>7</xdr:col>
      <xdr:colOff>212760</xdr:colOff>
      <xdr:row>22</xdr:row>
      <xdr:rowOff>126000</xdr:rowOff>
    </xdr:to>
    <xdr:sp>
      <xdr:nvSpPr>
        <xdr:cNvPr id="17" name="Connecteur en angle 25"/>
        <xdr:cNvSpPr/>
      </xdr:nvSpPr>
      <xdr:spPr>
        <a:xfrm flipV="1" rot="16200000">
          <a:off x="3969720" y="2712240"/>
          <a:ext cx="1497240" cy="9140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106560</xdr:colOff>
      <xdr:row>14</xdr:row>
      <xdr:rowOff>360</xdr:rowOff>
    </xdr:from>
    <xdr:to>
      <xdr:col>10</xdr:col>
      <xdr:colOff>79200</xdr:colOff>
      <xdr:row>22</xdr:row>
      <xdr:rowOff>126000</xdr:rowOff>
    </xdr:to>
    <xdr:sp>
      <xdr:nvSpPr>
        <xdr:cNvPr id="18" name="Connecteur en angle 26"/>
        <xdr:cNvSpPr/>
      </xdr:nvSpPr>
      <xdr:spPr>
        <a:xfrm flipV="1" rot="16200000">
          <a:off x="5114520" y="1567440"/>
          <a:ext cx="1497240" cy="3203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563040</xdr:colOff>
      <xdr:row>14</xdr:row>
      <xdr:rowOff>1440</xdr:rowOff>
    </xdr:to>
    <xdr:sp>
      <xdr:nvSpPr>
        <xdr:cNvPr id="19" name="Rectangle 27"/>
        <xdr:cNvSpPr/>
      </xdr:nvSpPr>
      <xdr:spPr>
        <a:xfrm>
          <a:off x="551160" y="1850040"/>
          <a:ext cx="1743840" cy="57240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29400"/>
          <a:ext cx="115632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663120</xdr:colOff>
      <xdr:row>9</xdr:row>
      <xdr:rowOff>56880</xdr:rowOff>
    </xdr:to>
    <xdr:sp>
      <xdr:nvSpPr>
        <xdr:cNvPr id="21" name="ZoneTexte 39"/>
        <xdr:cNvSpPr/>
      </xdr:nvSpPr>
      <xdr:spPr>
        <a:xfrm>
          <a:off x="3974040" y="1049400"/>
          <a:ext cx="165204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735480</xdr:colOff>
      <xdr:row>2</xdr:row>
      <xdr:rowOff>37080</xdr:rowOff>
    </xdr:to>
    <xdr:sp>
      <xdr:nvSpPr>
        <xdr:cNvPr id="22" name="Text Box 2"/>
        <xdr:cNvSpPr/>
      </xdr:nvSpPr>
      <xdr:spPr>
        <a:xfrm>
          <a:off x="203040" y="48240"/>
          <a:ext cx="7110720" cy="3715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46080</xdr:colOff>
      <xdr:row>12</xdr:row>
      <xdr:rowOff>92880</xdr:rowOff>
    </xdr:from>
    <xdr:to>
      <xdr:col>6</xdr:col>
      <xdr:colOff>538200</xdr:colOff>
      <xdr:row>15</xdr:row>
      <xdr:rowOff>33480</xdr:rowOff>
    </xdr:to>
    <xdr:sp>
      <xdr:nvSpPr>
        <xdr:cNvPr id="23" name="Connecteur en angle 6"/>
        <xdr:cNvSpPr/>
      </xdr:nvSpPr>
      <xdr:spPr>
        <a:xfrm flipH="1" flipV="1" rot="5400000">
          <a:off x="3767040" y="1796760"/>
          <a:ext cx="552600" cy="12996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47520</xdr:colOff>
      <xdr:row>17</xdr:row>
      <xdr:rowOff>65520</xdr:rowOff>
    </xdr:from>
    <xdr:to>
      <xdr:col>5</xdr:col>
      <xdr:colOff>248400</xdr:colOff>
      <xdr:row>41</xdr:row>
      <xdr:rowOff>156960</xdr:rowOff>
    </xdr:to>
    <xdr:sp>
      <xdr:nvSpPr>
        <xdr:cNvPr id="24" name="Connecteur en angle 5"/>
        <xdr:cNvSpPr/>
      </xdr:nvSpPr>
      <xdr:spPr>
        <a:xfrm rot="10800000">
          <a:off x="3395160" y="3196440"/>
          <a:ext cx="200880" cy="4686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236520</xdr:colOff>
      <xdr:row>15</xdr:row>
      <xdr:rowOff>36360</xdr:rowOff>
    </xdr:from>
    <xdr:to>
      <xdr:col>5</xdr:col>
      <xdr:colOff>637920</xdr:colOff>
      <xdr:row>17</xdr:row>
      <xdr:rowOff>35640</xdr:rowOff>
    </xdr:to>
    <xdr:sp>
      <xdr:nvSpPr>
        <xdr:cNvPr id="25" name="Rectangle 3"/>
        <xdr:cNvSpPr/>
      </xdr:nvSpPr>
      <xdr:spPr>
        <a:xfrm>
          <a:off x="2776320" y="2726640"/>
          <a:ext cx="1209240" cy="43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668520</xdr:colOff>
      <xdr:row>19</xdr:row>
      <xdr:rowOff>193680</xdr:rowOff>
    </xdr:to>
    <xdr:sp>
      <xdr:nvSpPr>
        <xdr:cNvPr id="26" name="Rectangle 10"/>
        <xdr:cNvSpPr/>
      </xdr:nvSpPr>
      <xdr:spPr>
        <a:xfrm>
          <a:off x="3614040" y="3344040"/>
          <a:ext cx="120960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Couche 1</a:t>
          </a:r>
          <a:endParaRPr b="0" lang="fr-FR" sz="1100" spc="-1" strike="noStrike">
            <a:latin typeface="Times New Roman"/>
          </a:endParaRPr>
        </a:p>
      </xdr:txBody>
    </xdr:sp>
    <xdr:clientData/>
  </xdr:twoCellAnchor>
  <xdr:twoCellAnchor editAs="twoCell">
    <xdr:from>
      <xdr:col>5</xdr:col>
      <xdr:colOff>54000</xdr:colOff>
      <xdr:row>17</xdr:row>
      <xdr:rowOff>46800</xdr:rowOff>
    </xdr:from>
    <xdr:to>
      <xdr:col>5</xdr:col>
      <xdr:colOff>249120</xdr:colOff>
      <xdr:row>38</xdr:row>
      <xdr:rowOff>45360</xdr:rowOff>
    </xdr:to>
    <xdr:sp>
      <xdr:nvSpPr>
        <xdr:cNvPr id="27" name="Connecteur en angle 4"/>
        <xdr:cNvSpPr/>
      </xdr:nvSpPr>
      <xdr:spPr>
        <a:xfrm rot="10800000">
          <a:off x="3401640" y="3177360"/>
          <a:ext cx="195120" cy="4105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10</xdr:row>
      <xdr:rowOff>720</xdr:rowOff>
    </xdr:from>
    <xdr:to>
      <xdr:col>7</xdr:col>
      <xdr:colOff>528840</xdr:colOff>
      <xdr:row>12</xdr:row>
      <xdr:rowOff>88200</xdr:rowOff>
    </xdr:to>
    <xdr:sp>
      <xdr:nvSpPr>
        <xdr:cNvPr id="28" name="Rectangle 2"/>
        <xdr:cNvSpPr/>
      </xdr:nvSpPr>
      <xdr:spPr>
        <a:xfrm>
          <a:off x="3891600" y="1735920"/>
          <a:ext cx="1600200" cy="430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668520</xdr:colOff>
      <xdr:row>25</xdr:row>
      <xdr:rowOff>97920</xdr:rowOff>
    </xdr:to>
    <xdr:sp>
      <xdr:nvSpPr>
        <xdr:cNvPr id="29" name="Rectangle 11"/>
        <xdr:cNvSpPr/>
      </xdr:nvSpPr>
      <xdr:spPr>
        <a:xfrm>
          <a:off x="3614040" y="4551480"/>
          <a:ext cx="1209600" cy="44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Couche 3</a:t>
          </a:r>
          <a:endParaRPr b="0" lang="fr-FR" sz="1100" spc="-1" strike="noStrike">
            <a:latin typeface="Times New Roman"/>
          </a:endParaRPr>
        </a:p>
      </xdr:txBody>
    </xdr:sp>
    <xdr:clientData/>
  </xdr:twoCellAnchor>
  <xdr:twoCellAnchor editAs="twoCell">
    <xdr:from>
      <xdr:col>5</xdr:col>
      <xdr:colOff>56520</xdr:colOff>
      <xdr:row>17</xdr:row>
      <xdr:rowOff>52560</xdr:rowOff>
    </xdr:from>
    <xdr:to>
      <xdr:col>5</xdr:col>
      <xdr:colOff>268920</xdr:colOff>
      <xdr:row>34</xdr:row>
      <xdr:rowOff>29880</xdr:rowOff>
    </xdr:to>
    <xdr:sp>
      <xdr:nvSpPr>
        <xdr:cNvPr id="30" name="Connecteur en angle 3"/>
        <xdr:cNvSpPr/>
      </xdr:nvSpPr>
      <xdr:spPr>
        <a:xfrm rot="10800000">
          <a:off x="3404160" y="3183480"/>
          <a:ext cx="212400" cy="3434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20</xdr:row>
      <xdr:rowOff>160560</xdr:rowOff>
    </xdr:from>
    <xdr:to>
      <xdr:col>6</xdr:col>
      <xdr:colOff>668520</xdr:colOff>
      <xdr:row>22</xdr:row>
      <xdr:rowOff>150480</xdr:rowOff>
    </xdr:to>
    <xdr:sp>
      <xdr:nvSpPr>
        <xdr:cNvPr id="31" name="Rectangle 12"/>
        <xdr:cNvSpPr/>
      </xdr:nvSpPr>
      <xdr:spPr>
        <a:xfrm>
          <a:off x="3614040" y="3952440"/>
          <a:ext cx="1209600" cy="430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32760</xdr:colOff>
      <xdr:row>43</xdr:row>
      <xdr:rowOff>61200</xdr:rowOff>
    </xdr:to>
    <xdr:sp>
      <xdr:nvSpPr>
        <xdr:cNvPr id="32" name="Rectangle 9"/>
        <xdr:cNvSpPr/>
      </xdr:nvSpPr>
      <xdr:spPr>
        <a:xfrm>
          <a:off x="3587400" y="7692480"/>
          <a:ext cx="1408320" cy="419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L’interface graphique en JAVA</a:t>
          </a:r>
          <a:endParaRPr b="0" lang="fr-FR" sz="1100" spc="-1" strike="noStrike">
            <a:latin typeface="Times New Roman"/>
          </a:endParaRPr>
        </a:p>
      </xdr:txBody>
    </xdr:sp>
    <xdr:clientData/>
  </xdr:twoCellAnchor>
  <xdr:twoCellAnchor editAs="twoCell">
    <xdr:from>
      <xdr:col>5</xdr:col>
      <xdr:colOff>48240</xdr:colOff>
      <xdr:row>17</xdr:row>
      <xdr:rowOff>45720</xdr:rowOff>
    </xdr:from>
    <xdr:to>
      <xdr:col>5</xdr:col>
      <xdr:colOff>268200</xdr:colOff>
      <xdr:row>18</xdr:row>
      <xdr:rowOff>212040</xdr:rowOff>
    </xdr:to>
    <xdr:sp>
      <xdr:nvSpPr>
        <xdr:cNvPr id="33" name="Connecteur en angle 13"/>
        <xdr:cNvSpPr/>
      </xdr:nvSpPr>
      <xdr:spPr>
        <a:xfrm rot="10800000">
          <a:off x="3395520" y="3176640"/>
          <a:ext cx="219960" cy="386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246240</xdr:colOff>
      <xdr:row>36</xdr:row>
      <xdr:rowOff>137160</xdr:rowOff>
    </xdr:from>
    <xdr:to>
      <xdr:col>6</xdr:col>
      <xdr:colOff>648360</xdr:colOff>
      <xdr:row>40</xdr:row>
      <xdr:rowOff>10800</xdr:rowOff>
    </xdr:to>
    <xdr:sp>
      <xdr:nvSpPr>
        <xdr:cNvPr id="34" name="Rectangle 8"/>
        <xdr:cNvSpPr/>
      </xdr:nvSpPr>
      <xdr:spPr>
        <a:xfrm>
          <a:off x="3593880" y="7050240"/>
          <a:ext cx="1209600" cy="523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48240</xdr:colOff>
      <xdr:row>17</xdr:row>
      <xdr:rowOff>46080</xdr:rowOff>
    </xdr:from>
    <xdr:to>
      <xdr:col>5</xdr:col>
      <xdr:colOff>268200</xdr:colOff>
      <xdr:row>24</xdr:row>
      <xdr:rowOff>107280</xdr:rowOff>
    </xdr:to>
    <xdr:sp>
      <xdr:nvSpPr>
        <xdr:cNvPr id="35" name="Connecteur en angle 14"/>
        <xdr:cNvSpPr/>
      </xdr:nvSpPr>
      <xdr:spPr>
        <a:xfrm rot="10800000">
          <a:off x="3395520" y="3176640"/>
          <a:ext cx="219960" cy="1603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33</xdr:row>
      <xdr:rowOff>0</xdr:rowOff>
    </xdr:from>
    <xdr:to>
      <xdr:col>6</xdr:col>
      <xdr:colOff>661680</xdr:colOff>
      <xdr:row>35</xdr:row>
      <xdr:rowOff>101160</xdr:rowOff>
    </xdr:to>
    <xdr:sp>
      <xdr:nvSpPr>
        <xdr:cNvPr id="36" name="Rectangle 7"/>
        <xdr:cNvSpPr/>
      </xdr:nvSpPr>
      <xdr:spPr>
        <a:xfrm>
          <a:off x="3607200" y="6425280"/>
          <a:ext cx="1209600" cy="426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Programme d’analyse Java</a:t>
          </a:r>
          <a:endParaRPr b="0" lang="fr-FR" sz="1100" spc="-1" strike="noStrike">
            <a:latin typeface="Times New Roman"/>
          </a:endParaRPr>
        </a:p>
      </xdr:txBody>
    </xdr:sp>
    <xdr:clientData/>
  </xdr:twoCellAnchor>
  <xdr:twoCellAnchor editAs="twoCell">
    <xdr:from>
      <xdr:col>5</xdr:col>
      <xdr:colOff>48240</xdr:colOff>
      <xdr:row>17</xdr:row>
      <xdr:rowOff>46080</xdr:rowOff>
    </xdr:from>
    <xdr:to>
      <xdr:col>5</xdr:col>
      <xdr:colOff>268200</xdr:colOff>
      <xdr:row>21</xdr:row>
      <xdr:rowOff>159840</xdr:rowOff>
    </xdr:to>
    <xdr:sp>
      <xdr:nvSpPr>
        <xdr:cNvPr id="37" name="Connecteur en angle 15"/>
        <xdr:cNvSpPr/>
      </xdr:nvSpPr>
      <xdr:spPr>
        <a:xfrm rot="10800000">
          <a:off x="3395520" y="3176640"/>
          <a:ext cx="219960" cy="995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56880</xdr:colOff>
      <xdr:row>17</xdr:row>
      <xdr:rowOff>53280</xdr:rowOff>
    </xdr:from>
    <xdr:to>
      <xdr:col>5</xdr:col>
      <xdr:colOff>269280</xdr:colOff>
      <xdr:row>30</xdr:row>
      <xdr:rowOff>92160</xdr:rowOff>
    </xdr:to>
    <xdr:sp>
      <xdr:nvSpPr>
        <xdr:cNvPr id="38" name="Connecteur en angle 2"/>
        <xdr:cNvSpPr/>
      </xdr:nvSpPr>
      <xdr:spPr>
        <a:xfrm rot="10800000">
          <a:off x="3404520" y="3183840"/>
          <a:ext cx="212400" cy="2845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15</xdr:row>
      <xdr:rowOff>51840</xdr:rowOff>
    </xdr:from>
    <xdr:to>
      <xdr:col>3</xdr:col>
      <xdr:colOff>471240</xdr:colOff>
      <xdr:row>17</xdr:row>
      <xdr:rowOff>50760</xdr:rowOff>
    </xdr:to>
    <xdr:sp>
      <xdr:nvSpPr>
        <xdr:cNvPr id="39" name="Rectangle 17"/>
        <xdr:cNvSpPr/>
      </xdr:nvSpPr>
      <xdr:spPr>
        <a:xfrm>
          <a:off x="993600" y="2742120"/>
          <a:ext cx="1209600" cy="43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57240</xdr:colOff>
      <xdr:row>17</xdr:row>
      <xdr:rowOff>52920</xdr:rowOff>
    </xdr:from>
    <xdr:to>
      <xdr:col>5</xdr:col>
      <xdr:colOff>269640</xdr:colOff>
      <xdr:row>27</xdr:row>
      <xdr:rowOff>128160</xdr:rowOff>
    </xdr:to>
    <xdr:sp>
      <xdr:nvSpPr>
        <xdr:cNvPr id="40" name="Connecteur en angle 1"/>
        <xdr:cNvSpPr/>
      </xdr:nvSpPr>
      <xdr:spPr>
        <a:xfrm rot="10800000">
          <a:off x="3404880" y="3183840"/>
          <a:ext cx="212400" cy="2278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95040</xdr:colOff>
      <xdr:row>17</xdr:row>
      <xdr:rowOff>215640</xdr:rowOff>
    </xdr:from>
    <xdr:to>
      <xdr:col>4</xdr:col>
      <xdr:colOff>755640</xdr:colOff>
      <xdr:row>19</xdr:row>
      <xdr:rowOff>196200</xdr:rowOff>
    </xdr:to>
    <xdr:sp>
      <xdr:nvSpPr>
        <xdr:cNvPr id="41" name="Rectangle 18"/>
        <xdr:cNvSpPr/>
      </xdr:nvSpPr>
      <xdr:spPr>
        <a:xfrm>
          <a:off x="1827000" y="3346560"/>
          <a:ext cx="146844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668880</xdr:colOff>
      <xdr:row>31</xdr:row>
      <xdr:rowOff>113400</xdr:rowOff>
    </xdr:to>
    <xdr:sp>
      <xdr:nvSpPr>
        <xdr:cNvPr id="42" name="Rectangle 6"/>
        <xdr:cNvSpPr/>
      </xdr:nvSpPr>
      <xdr:spPr>
        <a:xfrm>
          <a:off x="3614400" y="5782320"/>
          <a:ext cx="1209600" cy="431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Couche 5</a:t>
          </a:r>
          <a:endParaRPr b="0" lang="fr-FR" sz="1100" spc="-1" strike="noStrike">
            <a:latin typeface="Times New Roman"/>
          </a:endParaRPr>
        </a:p>
      </xdr:txBody>
    </xdr:sp>
    <xdr:clientData/>
  </xdr:twoCellAnchor>
  <xdr:twoCellAnchor editAs="twoCell">
    <xdr:from>
      <xdr:col>2</xdr:col>
      <xdr:colOff>658440</xdr:colOff>
      <xdr:row>17</xdr:row>
      <xdr:rowOff>60840</xdr:rowOff>
    </xdr:from>
    <xdr:to>
      <xdr:col>3</xdr:col>
      <xdr:colOff>97200</xdr:colOff>
      <xdr:row>18</xdr:row>
      <xdr:rowOff>210240</xdr:rowOff>
    </xdr:to>
    <xdr:sp>
      <xdr:nvSpPr>
        <xdr:cNvPr id="43" name="Connecteur en angle 19"/>
        <xdr:cNvSpPr/>
      </xdr:nvSpPr>
      <xdr:spPr>
        <a:xfrm rot="10800000">
          <a:off x="1582920" y="3191400"/>
          <a:ext cx="246240" cy="369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26</xdr:row>
      <xdr:rowOff>57600</xdr:rowOff>
    </xdr:from>
    <xdr:to>
      <xdr:col>6</xdr:col>
      <xdr:colOff>675720</xdr:colOff>
      <xdr:row>28</xdr:row>
      <xdr:rowOff>57240</xdr:rowOff>
    </xdr:to>
    <xdr:sp>
      <xdr:nvSpPr>
        <xdr:cNvPr id="44" name="Rectangle 1"/>
        <xdr:cNvSpPr/>
      </xdr:nvSpPr>
      <xdr:spPr>
        <a:xfrm>
          <a:off x="3621240" y="5171760"/>
          <a:ext cx="1209600" cy="440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530280</xdr:colOff>
      <xdr:row>22</xdr:row>
      <xdr:rowOff>138960</xdr:rowOff>
    </xdr:to>
    <xdr:sp>
      <xdr:nvSpPr>
        <xdr:cNvPr id="45" name="Rectangle 20"/>
        <xdr:cNvSpPr/>
      </xdr:nvSpPr>
      <xdr:spPr>
        <a:xfrm>
          <a:off x="1860480" y="3950640"/>
          <a:ext cx="120960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Le référentiel projet</a:t>
          </a:r>
          <a:endParaRPr b="0" lang="fr-FR" sz="1100" spc="-1" strike="noStrike">
            <a:latin typeface="Times New Roman"/>
          </a:endParaRPr>
        </a:p>
      </xdr:txBody>
    </xdr:sp>
    <xdr:clientData/>
  </xdr:twoCellAnchor>
  <xdr:twoCellAnchor editAs="twoCell">
    <xdr:from>
      <xdr:col>9</xdr:col>
      <xdr:colOff>263520</xdr:colOff>
      <xdr:row>17</xdr:row>
      <xdr:rowOff>43560</xdr:rowOff>
    </xdr:from>
    <xdr:to>
      <xdr:col>9</xdr:col>
      <xdr:colOff>485280</xdr:colOff>
      <xdr:row>22</xdr:row>
      <xdr:rowOff>44640</xdr:rowOff>
    </xdr:to>
    <xdr:sp>
      <xdr:nvSpPr>
        <xdr:cNvPr id="46" name="Connecteur en angle 27"/>
        <xdr:cNvSpPr/>
      </xdr:nvSpPr>
      <xdr:spPr>
        <a:xfrm rot="10800000">
          <a:off x="6841800" y="3174480"/>
          <a:ext cx="221760" cy="1103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138240</xdr:colOff>
      <xdr:row>23</xdr:row>
      <xdr:rowOff>201240</xdr:rowOff>
    </xdr:from>
    <xdr:to>
      <xdr:col>4</xdr:col>
      <xdr:colOff>540000</xdr:colOff>
      <xdr:row>25</xdr:row>
      <xdr:rowOff>182160</xdr:rowOff>
    </xdr:to>
    <xdr:sp>
      <xdr:nvSpPr>
        <xdr:cNvPr id="47" name="Rectangle 21"/>
        <xdr:cNvSpPr/>
      </xdr:nvSpPr>
      <xdr:spPr>
        <a:xfrm>
          <a:off x="1870200" y="4654440"/>
          <a:ext cx="1209600" cy="421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L’avancement du projet</a:t>
          </a:r>
          <a:endParaRPr b="0" lang="fr-FR" sz="1100" spc="-1" strike="noStrike">
            <a:latin typeface="Times New Roman"/>
          </a:endParaRPr>
        </a:p>
      </xdr:txBody>
    </xdr:sp>
    <xdr:clientData/>
  </xdr:twoCellAnchor>
  <xdr:twoCellAnchor editAs="twoCell">
    <xdr:from>
      <xdr:col>9</xdr:col>
      <xdr:colOff>263160</xdr:colOff>
      <xdr:row>17</xdr:row>
      <xdr:rowOff>42840</xdr:rowOff>
    </xdr:from>
    <xdr:to>
      <xdr:col>9</xdr:col>
      <xdr:colOff>475560</xdr:colOff>
      <xdr:row>19</xdr:row>
      <xdr:rowOff>72360</xdr:rowOff>
    </xdr:to>
    <xdr:sp>
      <xdr:nvSpPr>
        <xdr:cNvPr id="48" name="Connecteur en angle 26"/>
        <xdr:cNvSpPr/>
      </xdr:nvSpPr>
      <xdr:spPr>
        <a:xfrm rot="10800000">
          <a:off x="6841440" y="3173760"/>
          <a:ext cx="212400" cy="470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155520</xdr:colOff>
      <xdr:row>27</xdr:row>
      <xdr:rowOff>44280</xdr:rowOff>
    </xdr:from>
    <xdr:to>
      <xdr:col>4</xdr:col>
      <xdr:colOff>557280</xdr:colOff>
      <xdr:row>29</xdr:row>
      <xdr:rowOff>25560</xdr:rowOff>
    </xdr:to>
    <xdr:sp>
      <xdr:nvSpPr>
        <xdr:cNvPr id="49" name="Rectangle 22"/>
        <xdr:cNvSpPr/>
      </xdr:nvSpPr>
      <xdr:spPr>
        <a:xfrm>
          <a:off x="1887480" y="5378760"/>
          <a:ext cx="1209600" cy="421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122760</xdr:colOff>
      <xdr:row>23</xdr:row>
      <xdr:rowOff>30600</xdr:rowOff>
    </xdr:to>
    <xdr:sp>
      <xdr:nvSpPr>
        <xdr:cNvPr id="50" name="Rectangle 25"/>
        <xdr:cNvSpPr/>
      </xdr:nvSpPr>
      <xdr:spPr>
        <a:xfrm>
          <a:off x="7061400" y="4062600"/>
          <a:ext cx="125532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658440</xdr:colOff>
      <xdr:row>17</xdr:row>
      <xdr:rowOff>61200</xdr:rowOff>
    </xdr:from>
    <xdr:to>
      <xdr:col>3</xdr:col>
      <xdr:colOff>130680</xdr:colOff>
      <xdr:row>21</xdr:row>
      <xdr:rowOff>153360</xdr:rowOff>
    </xdr:to>
    <xdr:sp>
      <xdr:nvSpPr>
        <xdr:cNvPr id="51" name="Connecteur en angle 32"/>
        <xdr:cNvSpPr/>
      </xdr:nvSpPr>
      <xdr:spPr>
        <a:xfrm rot="10800000">
          <a:off x="1582560" y="3191760"/>
          <a:ext cx="279720" cy="973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473400</xdr:colOff>
      <xdr:row>18</xdr:row>
      <xdr:rowOff>78840</xdr:rowOff>
    </xdr:from>
    <xdr:to>
      <xdr:col>11</xdr:col>
      <xdr:colOff>478800</xdr:colOff>
      <xdr:row>20</xdr:row>
      <xdr:rowOff>59400</xdr:rowOff>
    </xdr:to>
    <xdr:sp>
      <xdr:nvSpPr>
        <xdr:cNvPr id="52" name="Rectangle 24"/>
        <xdr:cNvSpPr/>
      </xdr:nvSpPr>
      <xdr:spPr>
        <a:xfrm>
          <a:off x="7051680" y="3430080"/>
          <a:ext cx="1621080" cy="421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658800</xdr:colOff>
      <xdr:row>17</xdr:row>
      <xdr:rowOff>60120</xdr:rowOff>
    </xdr:from>
    <xdr:to>
      <xdr:col>3</xdr:col>
      <xdr:colOff>140400</xdr:colOff>
      <xdr:row>24</xdr:row>
      <xdr:rowOff>195840</xdr:rowOff>
    </xdr:to>
    <xdr:sp>
      <xdr:nvSpPr>
        <xdr:cNvPr id="53" name="Connecteur en angle 33"/>
        <xdr:cNvSpPr/>
      </xdr:nvSpPr>
      <xdr:spPr>
        <a:xfrm rot="10800000">
          <a:off x="1582920" y="3191040"/>
          <a:ext cx="289080" cy="1678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15</xdr:row>
      <xdr:rowOff>34200</xdr:rowOff>
    </xdr:from>
    <xdr:to>
      <xdr:col>10</xdr:col>
      <xdr:colOff>75600</xdr:colOff>
      <xdr:row>17</xdr:row>
      <xdr:rowOff>33480</xdr:rowOff>
    </xdr:to>
    <xdr:sp>
      <xdr:nvSpPr>
        <xdr:cNvPr id="54" name="Rectangle 23"/>
        <xdr:cNvSpPr/>
      </xdr:nvSpPr>
      <xdr:spPr>
        <a:xfrm>
          <a:off x="6206400" y="2724480"/>
          <a:ext cx="1255320" cy="439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658440</xdr:colOff>
      <xdr:row>17</xdr:row>
      <xdr:rowOff>61920</xdr:rowOff>
    </xdr:from>
    <xdr:to>
      <xdr:col>3</xdr:col>
      <xdr:colOff>197280</xdr:colOff>
      <xdr:row>28</xdr:row>
      <xdr:rowOff>40320</xdr:rowOff>
    </xdr:to>
    <xdr:sp>
      <xdr:nvSpPr>
        <xdr:cNvPr id="55" name="Connecteur en angle 34"/>
        <xdr:cNvSpPr/>
      </xdr:nvSpPr>
      <xdr:spPr>
        <a:xfrm rot="10800000">
          <a:off x="1582920" y="3192480"/>
          <a:ext cx="346320" cy="2402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544320</xdr:colOff>
      <xdr:row>12</xdr:row>
      <xdr:rowOff>91440</xdr:rowOff>
    </xdr:from>
    <xdr:to>
      <xdr:col>9</xdr:col>
      <xdr:colOff>247680</xdr:colOff>
      <xdr:row>15</xdr:row>
      <xdr:rowOff>29520</xdr:rowOff>
    </xdr:to>
    <xdr:sp>
      <xdr:nvSpPr>
        <xdr:cNvPr id="56" name="Connecteur en angle 45"/>
        <xdr:cNvSpPr/>
      </xdr:nvSpPr>
      <xdr:spPr>
        <a:xfrm flipV="1" rot="16200000">
          <a:off x="5487120" y="1381320"/>
          <a:ext cx="550080" cy="21265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656640</xdr:colOff>
      <xdr:row>12</xdr:row>
      <xdr:rowOff>92880</xdr:rowOff>
    </xdr:from>
    <xdr:to>
      <xdr:col>6</xdr:col>
      <xdr:colOff>538560</xdr:colOff>
      <xdr:row>15</xdr:row>
      <xdr:rowOff>48600</xdr:rowOff>
    </xdr:to>
    <xdr:sp>
      <xdr:nvSpPr>
        <xdr:cNvPr id="57" name="Connecteur en angle 42"/>
        <xdr:cNvSpPr/>
      </xdr:nvSpPr>
      <xdr:spPr>
        <a:xfrm flipH="1" flipV="1" rot="5400000">
          <a:off x="2853360" y="897840"/>
          <a:ext cx="567720" cy="31125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758520</xdr:colOff>
      <xdr:row>2</xdr:row>
      <xdr:rowOff>67680</xdr:rowOff>
    </xdr:to>
    <xdr:sp>
      <xdr:nvSpPr>
        <xdr:cNvPr id="58" name="Text Box 2"/>
        <xdr:cNvSpPr/>
      </xdr:nvSpPr>
      <xdr:spPr>
        <a:xfrm>
          <a:off x="241200" y="78840"/>
          <a:ext cx="7095600" cy="3715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672120</xdr:colOff>
      <xdr:row>10</xdr:row>
      <xdr:rowOff>41760</xdr:rowOff>
    </xdr:to>
    <xdr:sp>
      <xdr:nvSpPr>
        <xdr:cNvPr id="59" name="Rectangle 52"/>
        <xdr:cNvSpPr/>
      </xdr:nvSpPr>
      <xdr:spPr>
        <a:xfrm>
          <a:off x="4027680" y="1428120"/>
          <a:ext cx="1607400" cy="348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65160</xdr:colOff>
      <xdr:row>15</xdr:row>
      <xdr:rowOff>12240</xdr:rowOff>
    </xdr:to>
    <xdr:sp>
      <xdr:nvSpPr>
        <xdr:cNvPr id="60" name="Rectangle 53"/>
        <xdr:cNvSpPr/>
      </xdr:nvSpPr>
      <xdr:spPr>
        <a:xfrm>
          <a:off x="1929960" y="2256480"/>
          <a:ext cx="1482840" cy="348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32760</xdr:colOff>
      <xdr:row>14</xdr:row>
      <xdr:rowOff>148680</xdr:rowOff>
    </xdr:to>
    <xdr:sp>
      <xdr:nvSpPr>
        <xdr:cNvPr id="61" name="Rectangle 55"/>
        <xdr:cNvSpPr/>
      </xdr:nvSpPr>
      <xdr:spPr>
        <a:xfrm>
          <a:off x="4290480" y="2213640"/>
          <a:ext cx="2320560" cy="35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8280</xdr:colOff>
      <xdr:row>10</xdr:row>
      <xdr:rowOff>45000</xdr:rowOff>
    </xdr:from>
    <xdr:to>
      <xdr:col>6</xdr:col>
      <xdr:colOff>681840</xdr:colOff>
      <xdr:row>13</xdr:row>
      <xdr:rowOff>3240</xdr:rowOff>
    </xdr:to>
    <xdr:sp>
      <xdr:nvSpPr>
        <xdr:cNvPr id="62" name="Connecteur en angle 56"/>
        <xdr:cNvSpPr/>
      </xdr:nvSpPr>
      <xdr:spPr>
        <a:xfrm flipH="1" flipV="1" rot="5400000">
          <a:off x="3456000" y="871200"/>
          <a:ext cx="472680" cy="22888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585360</xdr:colOff>
      <xdr:row>10</xdr:row>
      <xdr:rowOff>71640</xdr:rowOff>
    </xdr:from>
    <xdr:to>
      <xdr:col>6</xdr:col>
      <xdr:colOff>677160</xdr:colOff>
      <xdr:row>12</xdr:row>
      <xdr:rowOff>128880</xdr:rowOff>
    </xdr:to>
    <xdr:sp>
      <xdr:nvSpPr>
        <xdr:cNvPr id="63" name="Connecteur en angle 57"/>
        <xdr:cNvSpPr/>
      </xdr:nvSpPr>
      <xdr:spPr>
        <a:xfrm flipH="1" flipV="1" rot="5400000">
          <a:off x="4585320" y="1960920"/>
          <a:ext cx="400320" cy="91800"/>
        </a:xfrm>
        <a:prstGeom prst="bentConnector3">
          <a:avLst>
            <a:gd name="adj1" fmla="val 44524"/>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687240</xdr:colOff>
      <xdr:row>10</xdr:row>
      <xdr:rowOff>45000</xdr:rowOff>
    </xdr:from>
    <xdr:to>
      <xdr:col>11</xdr:col>
      <xdr:colOff>125280</xdr:colOff>
      <xdr:row>12</xdr:row>
      <xdr:rowOff>163800</xdr:rowOff>
    </xdr:to>
    <xdr:sp>
      <xdr:nvSpPr>
        <xdr:cNvPr id="64" name="Connecteur en angle 58"/>
        <xdr:cNvSpPr/>
      </xdr:nvSpPr>
      <xdr:spPr>
        <a:xfrm flipV="1" rot="16200000">
          <a:off x="6349680" y="271800"/>
          <a:ext cx="461880" cy="34768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750960</xdr:colOff>
      <xdr:row>6</xdr:row>
      <xdr:rowOff>156960</xdr:rowOff>
    </xdr:to>
    <xdr:sp>
      <xdr:nvSpPr>
        <xdr:cNvPr id="65" name="ZoneTexte 39"/>
        <xdr:cNvSpPr/>
      </xdr:nvSpPr>
      <xdr:spPr>
        <a:xfrm>
          <a:off x="4024080" y="887400"/>
          <a:ext cx="1689840" cy="31896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622440</xdr:colOff>
      <xdr:row>18</xdr:row>
      <xdr:rowOff>9360</xdr:rowOff>
    </xdr:to>
    <xdr:sp>
      <xdr:nvSpPr>
        <xdr:cNvPr id="66" name="Rectangle 60"/>
        <xdr:cNvSpPr/>
      </xdr:nvSpPr>
      <xdr:spPr>
        <a:xfrm>
          <a:off x="2768040" y="2759760"/>
          <a:ext cx="12020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622440</xdr:colOff>
      <xdr:row>23</xdr:row>
      <xdr:rowOff>160200</xdr:rowOff>
    </xdr:to>
    <xdr:sp>
      <xdr:nvSpPr>
        <xdr:cNvPr id="67" name="Rectangle 61"/>
        <xdr:cNvSpPr/>
      </xdr:nvSpPr>
      <xdr:spPr>
        <a:xfrm>
          <a:off x="2768040" y="3767760"/>
          <a:ext cx="12020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622440</xdr:colOff>
      <xdr:row>20</xdr:row>
      <xdr:rowOff>170280</xdr:rowOff>
    </xdr:to>
    <xdr:sp>
      <xdr:nvSpPr>
        <xdr:cNvPr id="68" name="Rectangle 62"/>
        <xdr:cNvSpPr/>
      </xdr:nvSpPr>
      <xdr:spPr>
        <a:xfrm>
          <a:off x="2768040" y="3263760"/>
          <a:ext cx="12020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9720</xdr:colOff>
      <xdr:row>15</xdr:row>
      <xdr:rowOff>21240</xdr:rowOff>
    </xdr:from>
    <xdr:to>
      <xdr:col>4</xdr:col>
      <xdr:colOff>229680</xdr:colOff>
      <xdr:row>17</xdr:row>
      <xdr:rowOff>6120</xdr:rowOff>
    </xdr:to>
    <xdr:sp>
      <xdr:nvSpPr>
        <xdr:cNvPr id="69" name="Connecteur en angle 63"/>
        <xdr:cNvSpPr/>
      </xdr:nvSpPr>
      <xdr:spPr>
        <a:xfrm rot="10800000">
          <a:off x="2549160" y="2613240"/>
          <a:ext cx="219960" cy="327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9720</xdr:colOff>
      <xdr:row>15</xdr:row>
      <xdr:rowOff>21240</xdr:rowOff>
    </xdr:from>
    <xdr:to>
      <xdr:col>4</xdr:col>
      <xdr:colOff>229680</xdr:colOff>
      <xdr:row>22</xdr:row>
      <xdr:rowOff>156960</xdr:rowOff>
    </xdr:to>
    <xdr:sp>
      <xdr:nvSpPr>
        <xdr:cNvPr id="70" name="Connecteur en angle 64"/>
        <xdr:cNvSpPr/>
      </xdr:nvSpPr>
      <xdr:spPr>
        <a:xfrm rot="10800000">
          <a:off x="2549160" y="2613240"/>
          <a:ext cx="219960" cy="1335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9720</xdr:colOff>
      <xdr:row>15</xdr:row>
      <xdr:rowOff>21600</xdr:rowOff>
    </xdr:from>
    <xdr:to>
      <xdr:col>4</xdr:col>
      <xdr:colOff>229680</xdr:colOff>
      <xdr:row>19</xdr:row>
      <xdr:rowOff>167400</xdr:rowOff>
    </xdr:to>
    <xdr:sp>
      <xdr:nvSpPr>
        <xdr:cNvPr id="71" name="Connecteur en angle 65"/>
        <xdr:cNvSpPr/>
      </xdr:nvSpPr>
      <xdr:spPr>
        <a:xfrm rot="10800000">
          <a:off x="2549160" y="2613960"/>
          <a:ext cx="219960" cy="8316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806760</xdr:colOff>
      <xdr:row>16</xdr:row>
      <xdr:rowOff>85680</xdr:rowOff>
    </xdr:from>
    <xdr:to>
      <xdr:col>8</xdr:col>
      <xdr:colOff>794520</xdr:colOff>
      <xdr:row>18</xdr:row>
      <xdr:rowOff>99360</xdr:rowOff>
    </xdr:to>
    <xdr:sp>
      <xdr:nvSpPr>
        <xdr:cNvPr id="72" name="Rectangle 69"/>
        <xdr:cNvSpPr/>
      </xdr:nvSpPr>
      <xdr:spPr>
        <a:xfrm>
          <a:off x="4961880" y="2849760"/>
          <a:ext cx="16034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634680</xdr:colOff>
      <xdr:row>14</xdr:row>
      <xdr:rowOff>151200</xdr:rowOff>
    </xdr:from>
    <xdr:to>
      <xdr:col>7</xdr:col>
      <xdr:colOff>6840</xdr:colOff>
      <xdr:row>17</xdr:row>
      <xdr:rowOff>111600</xdr:rowOff>
    </xdr:to>
    <xdr:sp>
      <xdr:nvSpPr>
        <xdr:cNvPr id="73" name="Connecteur en angle 72"/>
        <xdr:cNvSpPr/>
      </xdr:nvSpPr>
      <xdr:spPr>
        <a:xfrm rot="10800000">
          <a:off x="4789800" y="2571840"/>
          <a:ext cx="180000" cy="474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631800</xdr:colOff>
      <xdr:row>14</xdr:row>
      <xdr:rowOff>142560</xdr:rowOff>
    </xdr:from>
    <xdr:to>
      <xdr:col>7</xdr:col>
      <xdr:colOff>52920</xdr:colOff>
      <xdr:row>24</xdr:row>
      <xdr:rowOff>50040</xdr:rowOff>
    </xdr:to>
    <xdr:sp>
      <xdr:nvSpPr>
        <xdr:cNvPr id="74" name="Connecteur en angle 74"/>
        <xdr:cNvSpPr/>
      </xdr:nvSpPr>
      <xdr:spPr>
        <a:xfrm rot="10800000">
          <a:off x="4786920" y="2563560"/>
          <a:ext cx="228960" cy="1622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131760</xdr:colOff>
      <xdr:row>13</xdr:row>
      <xdr:rowOff>11880</xdr:rowOff>
    </xdr:from>
    <xdr:to>
      <xdr:col>3</xdr:col>
      <xdr:colOff>53280</xdr:colOff>
      <xdr:row>15</xdr:row>
      <xdr:rowOff>32760</xdr:rowOff>
    </xdr:to>
    <xdr:sp>
      <xdr:nvSpPr>
        <xdr:cNvPr id="75" name="Rectangle 76"/>
        <xdr:cNvSpPr/>
      </xdr:nvSpPr>
      <xdr:spPr>
        <a:xfrm>
          <a:off x="248400" y="2261520"/>
          <a:ext cx="1536840" cy="363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254160</xdr:colOff>
      <xdr:row>10</xdr:row>
      <xdr:rowOff>45000</xdr:rowOff>
    </xdr:from>
    <xdr:to>
      <xdr:col>6</xdr:col>
      <xdr:colOff>681840</xdr:colOff>
      <xdr:row>13</xdr:row>
      <xdr:rowOff>8280</xdr:rowOff>
    </xdr:to>
    <xdr:sp>
      <xdr:nvSpPr>
        <xdr:cNvPr id="76" name="Connecteur en angle 77"/>
        <xdr:cNvSpPr/>
      </xdr:nvSpPr>
      <xdr:spPr>
        <a:xfrm flipH="1" flipV="1" rot="5400000">
          <a:off x="2768760" y="189000"/>
          <a:ext cx="477720" cy="3658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641880</xdr:colOff>
      <xdr:row>14</xdr:row>
      <xdr:rowOff>166680</xdr:rowOff>
    </xdr:from>
    <xdr:to>
      <xdr:col>7</xdr:col>
      <xdr:colOff>14040</xdr:colOff>
      <xdr:row>20</xdr:row>
      <xdr:rowOff>84600</xdr:rowOff>
    </xdr:to>
    <xdr:sp>
      <xdr:nvSpPr>
        <xdr:cNvPr id="77" name="Connecteur en angle 9"/>
        <xdr:cNvSpPr/>
      </xdr:nvSpPr>
      <xdr:spPr>
        <a:xfrm rot="10800000">
          <a:off x="4797000" y="2587680"/>
          <a:ext cx="180000" cy="946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82800</xdr:colOff>
      <xdr:row>26</xdr:row>
      <xdr:rowOff>122760</xdr:rowOff>
    </xdr:from>
    <xdr:to>
      <xdr:col>9</xdr:col>
      <xdr:colOff>105120</xdr:colOff>
      <xdr:row>28</xdr:row>
      <xdr:rowOff>136440</xdr:rowOff>
    </xdr:to>
    <xdr:sp>
      <xdr:nvSpPr>
        <xdr:cNvPr id="78" name="Rectangle 14"/>
        <xdr:cNvSpPr/>
      </xdr:nvSpPr>
      <xdr:spPr>
        <a:xfrm>
          <a:off x="5045760" y="4601160"/>
          <a:ext cx="1637640" cy="356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628200</xdr:colOff>
      <xdr:row>14</xdr:row>
      <xdr:rowOff>142920</xdr:rowOff>
    </xdr:from>
    <xdr:to>
      <xdr:col>7</xdr:col>
      <xdr:colOff>79560</xdr:colOff>
      <xdr:row>27</xdr:row>
      <xdr:rowOff>84240</xdr:rowOff>
    </xdr:to>
    <xdr:sp>
      <xdr:nvSpPr>
        <xdr:cNvPr id="79" name="Connecteur en angle 10"/>
        <xdr:cNvSpPr/>
      </xdr:nvSpPr>
      <xdr:spPr>
        <a:xfrm rot="10800000">
          <a:off x="4783320" y="2563920"/>
          <a:ext cx="259200" cy="2170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634680</xdr:colOff>
      <xdr:row>15</xdr:row>
      <xdr:rowOff>13680</xdr:rowOff>
    </xdr:from>
    <xdr:to>
      <xdr:col>7</xdr:col>
      <xdr:colOff>86040</xdr:colOff>
      <xdr:row>30</xdr:row>
      <xdr:rowOff>143640</xdr:rowOff>
    </xdr:to>
    <xdr:sp>
      <xdr:nvSpPr>
        <xdr:cNvPr id="80" name="Connecteur en angle 11"/>
        <xdr:cNvSpPr/>
      </xdr:nvSpPr>
      <xdr:spPr>
        <a:xfrm rot="10800000">
          <a:off x="4789800" y="2605680"/>
          <a:ext cx="259200" cy="2901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194400</xdr:colOff>
      <xdr:row>12</xdr:row>
      <xdr:rowOff>139680</xdr:rowOff>
    </xdr:from>
    <xdr:to>
      <xdr:col>12</xdr:col>
      <xdr:colOff>748800</xdr:colOff>
      <xdr:row>14</xdr:row>
      <xdr:rowOff>153000</xdr:rowOff>
    </xdr:to>
    <xdr:sp>
      <xdr:nvSpPr>
        <xdr:cNvPr id="81" name="Rectangle 15"/>
        <xdr:cNvSpPr/>
      </xdr:nvSpPr>
      <xdr:spPr>
        <a:xfrm>
          <a:off x="7580520" y="2217960"/>
          <a:ext cx="2169720" cy="35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4680</xdr:colOff>
      <xdr:row>21</xdr:row>
      <xdr:rowOff>85320</xdr:rowOff>
    </xdr:to>
    <xdr:sp>
      <xdr:nvSpPr>
        <xdr:cNvPr id="82" name="Rectangle 16"/>
        <xdr:cNvSpPr/>
      </xdr:nvSpPr>
      <xdr:spPr>
        <a:xfrm>
          <a:off x="4979520" y="3350160"/>
          <a:ext cx="16034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51120</xdr:colOff>
      <xdr:row>25</xdr:row>
      <xdr:rowOff>100440</xdr:rowOff>
    </xdr:to>
    <xdr:sp>
      <xdr:nvSpPr>
        <xdr:cNvPr id="83" name="Rectangle 19"/>
        <xdr:cNvSpPr/>
      </xdr:nvSpPr>
      <xdr:spPr>
        <a:xfrm>
          <a:off x="5025960" y="4051080"/>
          <a:ext cx="160344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117720</xdr:colOff>
      <xdr:row>31</xdr:row>
      <xdr:rowOff>141840</xdr:rowOff>
    </xdr:to>
    <xdr:sp>
      <xdr:nvSpPr>
        <xdr:cNvPr id="84" name="Rectangle 26"/>
        <xdr:cNvSpPr/>
      </xdr:nvSpPr>
      <xdr:spPr>
        <a:xfrm>
          <a:off x="5058360" y="5320800"/>
          <a:ext cx="1637640" cy="356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659520</xdr:colOff>
      <xdr:row>2</xdr:row>
      <xdr:rowOff>45000</xdr:rowOff>
    </xdr:to>
    <xdr:sp>
      <xdr:nvSpPr>
        <xdr:cNvPr id="85" name="Text Box 2"/>
        <xdr:cNvSpPr/>
      </xdr:nvSpPr>
      <xdr:spPr>
        <a:xfrm>
          <a:off x="553680" y="56160"/>
          <a:ext cx="8421480" cy="3715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twoCellAnchor editAs="oneCell">
    <xdr:from>
      <xdr:col>1</xdr:col>
      <xdr:colOff>0</xdr:colOff>
      <xdr:row>27</xdr:row>
      <xdr:rowOff>0</xdr:rowOff>
    </xdr:from>
    <xdr:to>
      <xdr:col>9</xdr:col>
      <xdr:colOff>1125720</xdr:colOff>
      <xdr:row>52</xdr:row>
      <xdr:rowOff>87840</xdr:rowOff>
    </xdr:to>
    <xdr:pic>
      <xdr:nvPicPr>
        <xdr:cNvPr id="86" name="Image 28" descr=""/>
        <xdr:cNvPicPr/>
      </xdr:nvPicPr>
      <xdr:blipFill>
        <a:blip r:embed="rId1"/>
        <a:stretch/>
      </xdr:blipFill>
      <xdr:spPr>
        <a:xfrm>
          <a:off x="116640" y="5010120"/>
          <a:ext cx="10524240" cy="4278600"/>
        </a:xfrm>
        <a:prstGeom prst="rect">
          <a:avLst/>
        </a:prstGeom>
        <a:ln w="0">
          <a:noFill/>
        </a:ln>
      </xdr:spPr>
    </xdr:pic>
    <xdr:clientData/>
  </xdr:twoCellAnchor>
  <xdr:twoCellAnchor editAs="twoCell">
    <xdr:from>
      <xdr:col>12</xdr:col>
      <xdr:colOff>595440</xdr:colOff>
      <xdr:row>20</xdr:row>
      <xdr:rowOff>11880</xdr:rowOff>
    </xdr:from>
    <xdr:to>
      <xdr:col>16</xdr:col>
      <xdr:colOff>294120</xdr:colOff>
      <xdr:row>32</xdr:row>
      <xdr:rowOff>79560</xdr:rowOff>
    </xdr:to>
    <xdr:sp>
      <xdr:nvSpPr>
        <xdr:cNvPr id="87" name="Rectangle à coins arrondis 3"/>
        <xdr:cNvSpPr/>
      </xdr:nvSpPr>
      <xdr:spPr>
        <a:xfrm>
          <a:off x="12925800" y="3821760"/>
          <a:ext cx="3328920" cy="21060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planning :</a:t>
          </a:r>
          <a:endParaRPr b="0" lang="fr-FR" sz="1100" spc="-1" strike="noStrike">
            <a:latin typeface="Times New Roman"/>
          </a:endParaRPr>
        </a:p>
        <a:p>
          <a:pPr>
            <a:lnSpc>
              <a:spcPct val="100000"/>
            </a:lnSpc>
          </a:pPr>
          <a:r>
            <a:rPr b="0" lang="fr-FR" sz="1100" spc="-1" strike="noStrike">
              <a:solidFill>
                <a:srgbClr val="000000"/>
              </a:solidFill>
              <a:latin typeface="Calibri"/>
            </a:rPr>
            <a:t>Vous pouvez utiliser Gant project ou autre et copiez les infos du Gant, ou alors simplement faire votre planning initial  sous forme du tableau.</a:t>
          </a:r>
          <a:endParaRPr b="0" lang="fr-FR" sz="1100" spc="-1" strike="noStrike">
            <a:latin typeface="Times New Roman"/>
          </a:endParaRPr>
        </a:p>
        <a:p>
          <a:pPr>
            <a:lnSpc>
              <a:spcPct val="100000"/>
            </a:lnSpc>
          </a:pPr>
          <a:r>
            <a:rPr b="0" lang="fr-FR" sz="1100" spc="-1" strike="noStrike">
              <a:solidFill>
                <a:srgbClr val="000000"/>
              </a:solidFill>
              <a:latin typeface="Calibri"/>
            </a:rPr>
            <a:t>Assurez-vous que  le planning est cohérent avec le reste du référentiel: En particulier la structuration des taches du planning doit être la même que celle du WBS.</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3881520</xdr:colOff>
      <xdr:row>2</xdr:row>
      <xdr:rowOff>123120</xdr:rowOff>
    </xdr:to>
    <xdr:sp>
      <xdr:nvSpPr>
        <xdr:cNvPr id="88" name="Text Box 2"/>
        <xdr:cNvSpPr/>
      </xdr:nvSpPr>
      <xdr:spPr>
        <a:xfrm>
          <a:off x="1899720" y="130680"/>
          <a:ext cx="8237520" cy="3751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79920</xdr:colOff>
      <xdr:row>14</xdr:row>
      <xdr:rowOff>151200</xdr:rowOff>
    </xdr:to>
    <xdr:sp>
      <xdr:nvSpPr>
        <xdr:cNvPr id="89" name="Rectangle à coins arrondis 3"/>
        <xdr:cNvSpPr/>
      </xdr:nvSpPr>
      <xdr:spPr>
        <a:xfrm>
          <a:off x="14338080" y="1082520"/>
          <a:ext cx="3310920" cy="20001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496800</xdr:colOff>
      <xdr:row>17</xdr:row>
      <xdr:rowOff>32040</xdr:rowOff>
    </xdr:to>
    <xdr:sp>
      <xdr:nvSpPr>
        <xdr:cNvPr id="90" name="Rectangle à coins arrondis 1"/>
        <xdr:cNvSpPr/>
      </xdr:nvSpPr>
      <xdr:spPr>
        <a:xfrm>
          <a:off x="16143120" y="1338480"/>
          <a:ext cx="3310920" cy="20728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91" name="AutoShape 1"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2" name="AutoShape 2"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3" name="AutoShape 3"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4" name="AutoShape 4"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5" name="AutoShape 5"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6" name="AutoShape 6"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7" name="AutoShape 10"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8" name="AutoShape 11"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9" name="AutoShape 12"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0" name="AutoShape 13"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1" name="AutoShape 14"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2" name="AutoShape 15"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8280</xdr:colOff>
      <xdr:row>11</xdr:row>
      <xdr:rowOff>127440</xdr:rowOff>
    </xdr:to>
    <xdr:sp>
      <xdr:nvSpPr>
        <xdr:cNvPr id="103" name="Rectangle à coins arrondis 13"/>
        <xdr:cNvSpPr/>
      </xdr:nvSpPr>
      <xdr:spPr>
        <a:xfrm>
          <a:off x="15535800" y="278640"/>
          <a:ext cx="3356640" cy="20433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0" sqref="O37"/>
    </sheetView>
  </sheetViews>
  <sheetFormatPr defaultColWidth="11.4609375" defaultRowHeight="13.2" zeroHeight="false" outlineLevelRow="0" outlineLevelCol="0"/>
  <cols>
    <col collapsed="false" customWidth="true" hidden="false" outlineLevel="0" max="1" min="1" style="1" width="1.66"/>
    <col collapsed="false" customWidth="false" hidden="false" outlineLevel="0" max="2" min="2" style="1" width="11.45"/>
    <col collapsed="false" customWidth="true" hidden="false" outlineLevel="0" max="3" min="3" style="1" width="29.56"/>
    <col collapsed="false" customWidth="true" hidden="false" outlineLevel="0" max="4" min="4" style="1" width="0.89"/>
    <col collapsed="false" customWidth="true" hidden="false" outlineLevel="0" max="13" min="5" style="1" width="10.65"/>
    <col collapsed="false" customWidth="true" hidden="false" outlineLevel="0" max="14" min="14" style="1" width="15.66"/>
    <col collapsed="false" customWidth="false" hidden="false" outlineLevel="0" max="1024" min="15" style="1" width="11.45"/>
  </cols>
  <sheetData>
    <row r="1" customFormat="false" ht="17.4"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2.8"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7.4"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5" hidden="false" customHeight="true" outlineLevel="0" collapsed="false">
      <c r="B10" s="20"/>
      <c r="C10" s="21"/>
      <c r="D10" s="13"/>
      <c r="E10" s="22"/>
      <c r="F10" s="22"/>
      <c r="G10" s="22"/>
      <c r="H10" s="22"/>
      <c r="I10" s="22"/>
      <c r="J10" s="22"/>
      <c r="K10" s="22"/>
      <c r="L10" s="22"/>
      <c r="M10" s="22"/>
      <c r="N10" s="22"/>
    </row>
    <row r="11" customFormat="false" ht="61.2" hidden="false" customHeight="true" outlineLevel="0" collapsed="false">
      <c r="B11" s="12" t="s">
        <v>8</v>
      </c>
      <c r="C11" s="12"/>
      <c r="D11" s="13"/>
      <c r="E11" s="24" t="s">
        <v>9</v>
      </c>
      <c r="F11" s="24"/>
      <c r="G11" s="24"/>
      <c r="H11" s="24"/>
      <c r="I11" s="24"/>
      <c r="J11" s="24"/>
      <c r="K11" s="24"/>
      <c r="L11" s="24"/>
      <c r="M11" s="24"/>
      <c r="N11" s="24"/>
    </row>
    <row r="12" customFormat="false" ht="10.95"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3.2"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M26" activeCellId="0" sqref="M26"/>
    </sheetView>
  </sheetViews>
  <sheetFormatPr defaultColWidth="11.4609375" defaultRowHeight="13.2"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65"/>
    <col collapsed="false" customWidth="true" hidden="false" outlineLevel="0" max="4" min="4" style="30" width="6.66"/>
    <col collapsed="false" customWidth="true" hidden="false" outlineLevel="0" max="5" min="5" style="31" width="6.22"/>
    <col collapsed="false" customWidth="true" hidden="false" outlineLevel="0" max="6" min="6" style="31" width="7.11"/>
    <col collapsed="false" customWidth="true" hidden="false" outlineLevel="0" max="7" min="7" style="31" width="27.65"/>
    <col collapsed="false" customWidth="true" hidden="false" outlineLevel="0" max="8" min="8" style="31" width="17.11"/>
    <col collapsed="false" customWidth="true" hidden="false" outlineLevel="0" max="9" min="9" style="31" width="17.56"/>
    <col collapsed="false" customWidth="true" hidden="false" outlineLevel="0" max="10" min="10" style="30" width="26.56"/>
    <col collapsed="false" customWidth="false" hidden="false" outlineLevel="0" max="1024" min="11" style="30" width="11.45"/>
  </cols>
  <sheetData>
    <row r="1" customFormat="false" ht="13.5" hidden="false" customHeight="true" outlineLevel="0" collapsed="false">
      <c r="A1" s="174" t="str">
        <f aca="false">"LISTE DES DECISIONS au "&amp;TEXT(J2,"jj/mm/aaaa")</f>
        <v>LISTE DES DECISIONS au 31/01/2022</v>
      </c>
      <c r="B1" s="174"/>
      <c r="C1" s="174"/>
      <c r="D1" s="174"/>
      <c r="E1" s="174"/>
      <c r="F1" s="174"/>
      <c r="G1" s="174"/>
      <c r="H1" s="174"/>
      <c r="I1" s="174"/>
      <c r="J1" s="34" t="str">
        <f aca="false">'1a-Identification Projet'!$L1</f>
        <v>Cosinus V0.1</v>
      </c>
      <c r="K1" s="34"/>
    </row>
    <row r="2" customFormat="false" ht="12.75" hidden="false" customHeight="true" outlineLevel="0" collapsed="false">
      <c r="A2" s="174"/>
      <c r="B2" s="174"/>
      <c r="C2" s="174"/>
      <c r="D2" s="174"/>
      <c r="E2" s="174"/>
      <c r="F2" s="174"/>
      <c r="G2" s="174"/>
      <c r="H2" s="174"/>
      <c r="I2" s="174"/>
      <c r="J2" s="37" t="n">
        <f aca="false">'1a-Identification Projet'!$L2</f>
        <v>44592</v>
      </c>
      <c r="K2" s="37"/>
    </row>
    <row r="3" customFormat="false" ht="16.5" hidden="false" customHeight="true" outlineLevel="0" collapsed="false">
      <c r="A3" s="174"/>
      <c r="B3" s="174"/>
      <c r="C3" s="174"/>
      <c r="D3" s="174"/>
      <c r="E3" s="174"/>
      <c r="F3" s="174"/>
      <c r="G3" s="174"/>
      <c r="H3" s="174"/>
      <c r="I3" s="174"/>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175" t="s">
        <v>153</v>
      </c>
      <c r="B5" s="176" t="s">
        <v>154</v>
      </c>
      <c r="C5" s="176"/>
      <c r="D5" s="176"/>
      <c r="E5" s="176"/>
      <c r="F5" s="176"/>
      <c r="G5" s="177" t="s">
        <v>155</v>
      </c>
      <c r="H5" s="177" t="s">
        <v>156</v>
      </c>
      <c r="I5" s="177" t="s">
        <v>157</v>
      </c>
      <c r="J5" s="175" t="s">
        <v>158</v>
      </c>
      <c r="K5" s="175" t="s">
        <v>159</v>
      </c>
    </row>
    <row r="6" customFormat="false" ht="15" hidden="false" customHeight="false" outlineLevel="0" collapsed="false">
      <c r="A6" s="178" t="n">
        <v>1</v>
      </c>
      <c r="B6" s="179"/>
      <c r="C6" s="179"/>
      <c r="D6" s="179"/>
      <c r="E6" s="179"/>
      <c r="F6" s="179"/>
      <c r="G6" s="179"/>
      <c r="H6" s="179"/>
      <c r="I6" s="179"/>
      <c r="J6" s="180"/>
      <c r="K6" s="181" t="s">
        <v>24</v>
      </c>
    </row>
    <row r="7" customFormat="false" ht="15" hidden="false" customHeight="false" outlineLevel="0" collapsed="false">
      <c r="A7" s="178" t="n">
        <v>2</v>
      </c>
      <c r="B7" s="179"/>
      <c r="C7" s="179"/>
      <c r="D7" s="179"/>
      <c r="E7" s="179"/>
      <c r="F7" s="179"/>
      <c r="G7" s="179"/>
      <c r="H7" s="179"/>
      <c r="I7" s="179"/>
      <c r="J7" s="180"/>
      <c r="K7" s="181"/>
    </row>
    <row r="8" customFormat="false" ht="15" hidden="false" customHeight="false" outlineLevel="0" collapsed="false">
      <c r="A8" s="178" t="n">
        <v>3</v>
      </c>
      <c r="B8" s="179"/>
      <c r="C8" s="179"/>
      <c r="D8" s="179"/>
      <c r="E8" s="179"/>
      <c r="F8" s="179"/>
      <c r="G8" s="179"/>
      <c r="H8" s="179"/>
      <c r="I8" s="179"/>
      <c r="J8" s="180"/>
      <c r="K8" s="181"/>
    </row>
    <row r="9" customFormat="false" ht="15.6" hidden="false" customHeight="false" outlineLevel="0" collapsed="false">
      <c r="A9" s="178" t="n">
        <v>4</v>
      </c>
      <c r="B9" s="182"/>
      <c r="C9" s="182"/>
      <c r="D9" s="182"/>
      <c r="E9" s="182"/>
      <c r="F9" s="182"/>
      <c r="G9" s="182"/>
      <c r="H9" s="182"/>
      <c r="I9" s="182"/>
      <c r="J9" s="183"/>
      <c r="K9" s="184"/>
    </row>
    <row r="10" customFormat="false" ht="15.6" hidden="false" customHeight="false" outlineLevel="0" collapsed="false">
      <c r="A10" s="178" t="n">
        <v>5</v>
      </c>
      <c r="B10" s="182"/>
      <c r="C10" s="182"/>
      <c r="D10" s="182"/>
      <c r="E10" s="182"/>
      <c r="F10" s="182"/>
      <c r="G10" s="182"/>
      <c r="H10" s="182"/>
      <c r="I10" s="182"/>
      <c r="J10" s="185"/>
      <c r="K10" s="184"/>
    </row>
    <row r="11" customFormat="false" ht="15.6" hidden="false" customHeight="false" outlineLevel="0" collapsed="false">
      <c r="A11" s="178" t="n">
        <v>6</v>
      </c>
      <c r="B11" s="182"/>
      <c r="C11" s="182"/>
      <c r="D11" s="182"/>
      <c r="E11" s="182"/>
      <c r="F11" s="182"/>
      <c r="G11" s="182"/>
      <c r="H11" s="182"/>
      <c r="I11" s="182"/>
      <c r="J11" s="183"/>
      <c r="K11" s="184"/>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10" activeCellId="0" sqref="D10"/>
    </sheetView>
  </sheetViews>
  <sheetFormatPr defaultColWidth="11.4609375" defaultRowHeight="13.2" zeroHeight="false" outlineLevelRow="2" outlineLevelCol="0"/>
  <cols>
    <col collapsed="false" customWidth="true" hidden="false" outlineLevel="0" max="1" min="1" style="30" width="33.67"/>
    <col collapsed="false" customWidth="true" hidden="false" outlineLevel="0" max="2" min="2" style="30" width="38.66"/>
    <col collapsed="false" customWidth="true" hidden="false" outlineLevel="0" max="3" min="3" style="30" width="10.99"/>
    <col collapsed="false" customWidth="true" hidden="false" outlineLevel="0" max="4" min="4" style="30" width="14.01"/>
    <col collapsed="false" customWidth="true" hidden="false" outlineLevel="0" max="5" min="5" style="30" width="15.44"/>
    <col collapsed="false" customWidth="true" hidden="false" outlineLevel="0" max="6" min="6" style="31" width="6.22"/>
    <col collapsed="false" customWidth="true" hidden="false" outlineLevel="0" max="7" min="7" style="31" width="10.89"/>
    <col collapsed="false" customWidth="true" hidden="false" outlineLevel="0" max="8" min="8" style="31" width="26.66"/>
    <col collapsed="false" customWidth="true" hidden="false" outlineLevel="0" max="9" min="9" style="31" width="17.11"/>
    <col collapsed="false" customWidth="true" hidden="false" outlineLevel="0" max="10" min="10" style="31" width="17.56"/>
    <col collapsed="false" customWidth="true" hidden="false" outlineLevel="0" max="11" min="11" style="30" width="26.56"/>
    <col collapsed="false" customWidth="false" hidden="false" outlineLevel="0" max="1024" min="12" style="30" width="11.45"/>
  </cols>
  <sheetData>
    <row r="1" customFormat="false" ht="13.5" hidden="false" customHeight="true" outlineLevel="0" collapsed="false">
      <c r="A1" s="148" t="str">
        <f aca="false">"DOCUMENTS PROJET au "&amp;TEXT(I2,"jj/mm/aaaa")</f>
        <v>DOCUMENTS PROJET au 31/01/2022</v>
      </c>
      <c r="B1" s="148"/>
      <c r="C1" s="148"/>
      <c r="D1" s="148"/>
      <c r="E1" s="148"/>
      <c r="F1" s="148"/>
      <c r="G1" s="148"/>
      <c r="H1" s="148"/>
      <c r="I1" s="34" t="str">
        <f aca="false">'1a-Identification Projet'!$L1</f>
        <v>Cosinus V0.1</v>
      </c>
      <c r="J1" s="34"/>
    </row>
    <row r="2" customFormat="false" ht="12.75" hidden="false" customHeight="true" outlineLevel="0" collapsed="false">
      <c r="A2" s="148"/>
      <c r="B2" s="148"/>
      <c r="C2" s="148"/>
      <c r="D2" s="148"/>
      <c r="E2" s="148"/>
      <c r="F2" s="148"/>
      <c r="G2" s="148"/>
      <c r="H2" s="148"/>
      <c r="I2" s="37" t="n">
        <f aca="false">'1a-Identification Projet'!$L2</f>
        <v>44592</v>
      </c>
      <c r="J2" s="37"/>
    </row>
    <row r="3" customFormat="false" ht="16.5" hidden="false" customHeight="true" outlineLevel="0" collapsed="false">
      <c r="A3" s="148"/>
      <c r="B3" s="148"/>
      <c r="C3" s="148"/>
      <c r="D3" s="148"/>
      <c r="E3" s="148"/>
      <c r="F3" s="148"/>
      <c r="G3" s="148"/>
      <c r="H3" s="148"/>
      <c r="I3" s="40" t="str">
        <f aca="false">'1a-Identification Projet'!$L3</f>
        <v>Cosinus</v>
      </c>
      <c r="J3" s="40"/>
    </row>
    <row r="4" customFormat="false" ht="13.2" hidden="false" customHeight="false" outlineLevel="0" collapsed="false">
      <c r="A4" s="44"/>
      <c r="B4" s="44"/>
      <c r="C4" s="186"/>
      <c r="D4" s="45"/>
      <c r="E4" s="45"/>
      <c r="F4" s="45"/>
      <c r="G4" s="45"/>
      <c r="H4" s="45"/>
      <c r="I4" s="45"/>
      <c r="J4" s="45"/>
    </row>
    <row r="5" customFormat="false" ht="20.4" hidden="false" customHeight="false" outlineLevel="0" collapsed="false">
      <c r="A5" s="187" t="s">
        <v>160</v>
      </c>
      <c r="B5" s="187" t="s">
        <v>161</v>
      </c>
      <c r="C5" s="187" t="s">
        <v>162</v>
      </c>
      <c r="D5" s="187" t="s">
        <v>132</v>
      </c>
      <c r="E5" s="187" t="s">
        <v>163</v>
      </c>
      <c r="F5" s="187" t="s">
        <v>164</v>
      </c>
      <c r="G5" s="187" t="s">
        <v>165</v>
      </c>
      <c r="H5" s="187" t="s">
        <v>166</v>
      </c>
      <c r="I5" s="187" t="s">
        <v>167</v>
      </c>
      <c r="J5" s="187" t="s">
        <v>168</v>
      </c>
    </row>
    <row r="6" customFormat="false" ht="13.5" hidden="false" customHeight="true" outlineLevel="0" collapsed="false">
      <c r="A6" s="188" t="s">
        <v>169</v>
      </c>
      <c r="B6" s="189"/>
      <c r="C6" s="189"/>
      <c r="D6" s="189"/>
      <c r="E6" s="189"/>
      <c r="F6" s="189"/>
      <c r="G6" s="189"/>
      <c r="H6" s="189"/>
      <c r="I6" s="189"/>
      <c r="J6" s="190"/>
    </row>
    <row r="7" customFormat="false" ht="13.2" hidden="false" customHeight="false" outlineLevel="0" collapsed="false">
      <c r="A7" s="191" t="s">
        <v>170</v>
      </c>
      <c r="B7" s="192"/>
      <c r="C7" s="192"/>
      <c r="D7" s="192"/>
      <c r="E7" s="192"/>
      <c r="F7" s="192"/>
      <c r="G7" s="192"/>
      <c r="H7" s="192"/>
      <c r="I7" s="192"/>
      <c r="J7" s="193"/>
    </row>
    <row r="8" customFormat="false" ht="13.2" hidden="false" customHeight="false" outlineLevel="1" collapsed="false">
      <c r="A8" s="194" t="s">
        <v>171</v>
      </c>
      <c r="B8" s="194"/>
      <c r="C8" s="194"/>
      <c r="D8" s="194" t="s">
        <v>172</v>
      </c>
      <c r="E8" s="194"/>
      <c r="F8" s="194"/>
      <c r="G8" s="194"/>
      <c r="H8" s="194"/>
      <c r="I8" s="194"/>
      <c r="J8" s="194" t="s">
        <v>173</v>
      </c>
    </row>
    <row r="9" customFormat="false" ht="13.2" hidden="false" customHeight="false" outlineLevel="2" collapsed="false">
      <c r="A9" s="191" t="s">
        <v>174</v>
      </c>
      <c r="B9" s="192"/>
      <c r="C9" s="192"/>
      <c r="D9" s="192"/>
      <c r="E9" s="192"/>
      <c r="F9" s="192"/>
      <c r="G9" s="192"/>
      <c r="H9" s="192"/>
      <c r="I9" s="192"/>
      <c r="J9" s="193"/>
    </row>
    <row r="10" customFormat="false" ht="13.2" hidden="false" customHeight="false" outlineLevel="1" collapsed="false">
      <c r="A10" s="194" t="s">
        <v>175</v>
      </c>
      <c r="B10" s="194"/>
      <c r="C10" s="194"/>
      <c r="D10" s="194" t="s">
        <v>176</v>
      </c>
      <c r="E10" s="194"/>
      <c r="F10" s="194"/>
      <c r="G10" s="194"/>
      <c r="H10" s="194"/>
      <c r="I10" s="194"/>
      <c r="J10" s="194" t="s">
        <v>173</v>
      </c>
    </row>
    <row r="11" customFormat="false" ht="13.2" hidden="false" customHeight="false" outlineLevel="2" collapsed="false">
      <c r="A11" s="194"/>
      <c r="B11" s="194"/>
      <c r="C11" s="194"/>
      <c r="D11" s="194"/>
      <c r="E11" s="194"/>
      <c r="F11" s="194"/>
      <c r="G11" s="194"/>
      <c r="H11" s="194"/>
      <c r="I11" s="194"/>
      <c r="J11" s="194" t="s">
        <v>177</v>
      </c>
    </row>
    <row r="12" customFormat="false" ht="13.2" hidden="false" customHeight="false" outlineLevel="2" collapsed="false">
      <c r="A12" s="194"/>
      <c r="B12" s="194"/>
      <c r="C12" s="194"/>
      <c r="D12" s="194"/>
      <c r="E12" s="194"/>
      <c r="F12" s="194"/>
      <c r="G12" s="194"/>
      <c r="H12" s="194"/>
      <c r="I12" s="194"/>
      <c r="J12" s="194" t="s">
        <v>177</v>
      </c>
    </row>
    <row r="13" customFormat="false" ht="13.2" hidden="false" customHeight="false" outlineLevel="2" collapsed="false">
      <c r="A13" s="194"/>
      <c r="B13" s="194"/>
      <c r="C13" s="194"/>
      <c r="D13" s="194"/>
      <c r="E13" s="194"/>
      <c r="F13" s="194"/>
      <c r="G13" s="194"/>
      <c r="H13" s="194"/>
      <c r="I13" s="194"/>
      <c r="J13" s="194" t="s">
        <v>177</v>
      </c>
    </row>
    <row r="14" customFormat="false" ht="13.2" hidden="false" customHeight="false" outlineLevel="2" collapsed="false">
      <c r="A14" s="188" t="s">
        <v>178</v>
      </c>
      <c r="B14" s="192"/>
      <c r="C14" s="192"/>
      <c r="D14" s="192"/>
      <c r="E14" s="192"/>
      <c r="F14" s="192"/>
      <c r="G14" s="192"/>
      <c r="H14" s="192"/>
      <c r="I14" s="192"/>
      <c r="J14" s="193"/>
    </row>
    <row r="15" customFormat="false" ht="13.2" hidden="false" customHeight="false" outlineLevel="0" collapsed="false">
      <c r="A15" s="191" t="s">
        <v>179</v>
      </c>
      <c r="B15" s="192"/>
      <c r="C15" s="192"/>
      <c r="D15" s="192"/>
      <c r="E15" s="192"/>
      <c r="F15" s="192"/>
      <c r="G15" s="192"/>
      <c r="H15" s="192"/>
      <c r="I15" s="192"/>
      <c r="J15" s="193"/>
    </row>
    <row r="16" customFormat="false" ht="13.2" hidden="false" customHeight="false" outlineLevel="1" collapsed="false">
      <c r="A16" s="194" t="s">
        <v>180</v>
      </c>
      <c r="B16" s="194"/>
      <c r="C16" s="194"/>
      <c r="D16" s="194" t="s">
        <v>56</v>
      </c>
      <c r="E16" s="194"/>
      <c r="F16" s="194"/>
      <c r="G16" s="194"/>
      <c r="H16" s="194" t="n">
        <v>42829</v>
      </c>
      <c r="I16" s="194"/>
      <c r="J16" s="194" t="s">
        <v>177</v>
      </c>
    </row>
    <row r="17" customFormat="false" ht="13.2" hidden="false" customHeight="false" outlineLevel="2" collapsed="false">
      <c r="A17" s="194" t="s">
        <v>181</v>
      </c>
      <c r="B17" s="194"/>
      <c r="C17" s="194"/>
      <c r="D17" s="194" t="s">
        <v>56</v>
      </c>
      <c r="E17" s="194"/>
      <c r="F17" s="194"/>
      <c r="G17" s="194"/>
      <c r="H17" s="194" t="n">
        <v>42832</v>
      </c>
      <c r="I17" s="194"/>
      <c r="J17" s="194" t="s">
        <v>177</v>
      </c>
    </row>
    <row r="18" customFormat="false" ht="13.2" hidden="false" customHeight="false" outlineLevel="2" collapsed="false">
      <c r="A18" s="194" t="s">
        <v>182</v>
      </c>
      <c r="B18" s="194"/>
      <c r="C18" s="194"/>
      <c r="D18" s="194" t="s">
        <v>56</v>
      </c>
      <c r="E18" s="194"/>
      <c r="F18" s="194"/>
      <c r="G18" s="194"/>
      <c r="H18" s="194" t="s">
        <v>183</v>
      </c>
      <c r="I18" s="194"/>
      <c r="J18" s="194" t="s">
        <v>177</v>
      </c>
    </row>
    <row r="19" customFormat="false" ht="13.2" hidden="false" customHeight="false" outlineLevel="2" collapsed="false">
      <c r="A19" s="194" t="s">
        <v>184</v>
      </c>
      <c r="B19" s="194"/>
      <c r="C19" s="194"/>
      <c r="D19" s="194" t="s">
        <v>56</v>
      </c>
      <c r="E19" s="194"/>
      <c r="F19" s="194"/>
      <c r="G19" s="194"/>
      <c r="H19" s="194" t="n">
        <v>42858</v>
      </c>
      <c r="I19" s="194"/>
      <c r="J19" s="194" t="s">
        <v>177</v>
      </c>
    </row>
    <row r="20" customFormat="false" ht="13.2" hidden="false" customHeight="false" outlineLevel="2" collapsed="false">
      <c r="A20" s="191" t="s">
        <v>185</v>
      </c>
      <c r="B20" s="192"/>
      <c r="C20" s="192"/>
      <c r="D20" s="192"/>
      <c r="E20" s="192"/>
      <c r="F20" s="192"/>
      <c r="G20" s="192"/>
      <c r="H20" s="192"/>
      <c r="I20" s="192"/>
      <c r="J20" s="193"/>
    </row>
    <row r="21" customFormat="false" ht="13.2" hidden="false" customHeight="false" outlineLevel="1" collapsed="false">
      <c r="A21" s="194" t="s">
        <v>186</v>
      </c>
      <c r="B21" s="194"/>
      <c r="C21" s="194"/>
      <c r="D21" s="194" t="s">
        <v>119</v>
      </c>
      <c r="E21" s="194"/>
      <c r="F21" s="194"/>
      <c r="G21" s="194"/>
      <c r="H21" s="194" t="n">
        <v>42838</v>
      </c>
      <c r="I21" s="194"/>
      <c r="J21" s="194" t="s">
        <v>177</v>
      </c>
    </row>
    <row r="22" customFormat="false" ht="13.2" hidden="false" customHeight="false" outlineLevel="2" collapsed="false">
      <c r="A22" s="194" t="s">
        <v>187</v>
      </c>
      <c r="B22" s="194"/>
      <c r="C22" s="194"/>
      <c r="D22" s="194" t="s">
        <v>119</v>
      </c>
      <c r="E22" s="194"/>
      <c r="F22" s="194"/>
      <c r="G22" s="194"/>
      <c r="H22" s="194" t="n">
        <v>42838</v>
      </c>
      <c r="I22" s="194"/>
      <c r="J22" s="194" t="s">
        <v>177</v>
      </c>
    </row>
    <row r="23" customFormat="false" ht="13.2" hidden="false" customHeight="false" outlineLevel="2" collapsed="false">
      <c r="A23" s="194" t="s">
        <v>188</v>
      </c>
      <c r="B23" s="194"/>
      <c r="C23" s="194"/>
      <c r="D23" s="194" t="s">
        <v>119</v>
      </c>
      <c r="E23" s="194"/>
      <c r="F23" s="194"/>
      <c r="G23" s="194"/>
      <c r="H23" s="194" t="n">
        <v>42864</v>
      </c>
      <c r="I23" s="194"/>
      <c r="J23" s="194" t="s">
        <v>177</v>
      </c>
    </row>
    <row r="24" customFormat="false" ht="13.2" hidden="false" customHeight="false" outlineLevel="2" collapsed="false">
      <c r="A24" s="194" t="s">
        <v>189</v>
      </c>
      <c r="B24" s="194"/>
      <c r="C24" s="194"/>
      <c r="D24" s="194" t="s">
        <v>58</v>
      </c>
      <c r="E24" s="194"/>
      <c r="F24" s="194"/>
      <c r="G24" s="194"/>
      <c r="H24" s="194" t="n">
        <v>42843</v>
      </c>
      <c r="I24" s="194"/>
      <c r="J24" s="194" t="s">
        <v>177</v>
      </c>
    </row>
    <row r="25" customFormat="false" ht="13.2" hidden="false" customHeight="false" outlineLevel="2" collapsed="false">
      <c r="A25" s="194" t="s">
        <v>190</v>
      </c>
      <c r="B25" s="194"/>
      <c r="C25" s="194"/>
      <c r="D25" s="194" t="s">
        <v>58</v>
      </c>
      <c r="E25" s="194"/>
      <c r="F25" s="194"/>
      <c r="G25" s="194"/>
      <c r="H25" s="194" t="n">
        <v>42843</v>
      </c>
      <c r="I25" s="194"/>
      <c r="J25" s="194" t="s">
        <v>177</v>
      </c>
    </row>
    <row r="26" customFormat="false" ht="13.2" hidden="false" customHeight="false" outlineLevel="2" collapsed="false">
      <c r="A26" s="194" t="s">
        <v>191</v>
      </c>
      <c r="B26" s="194"/>
      <c r="C26" s="194"/>
      <c r="D26" s="194" t="s">
        <v>58</v>
      </c>
      <c r="E26" s="194"/>
      <c r="F26" s="194"/>
      <c r="G26" s="194"/>
      <c r="H26" s="194" t="n">
        <v>26</v>
      </c>
      <c r="I26" s="194"/>
      <c r="J26" s="194" t="s">
        <v>177</v>
      </c>
    </row>
    <row r="27" customFormat="false" ht="13.2" hidden="false" customHeight="false" outlineLevel="2" collapsed="false">
      <c r="A27" s="194" t="s">
        <v>192</v>
      </c>
      <c r="B27" s="194"/>
      <c r="C27" s="194"/>
      <c r="D27" s="194" t="s">
        <v>59</v>
      </c>
      <c r="E27" s="194"/>
      <c r="F27" s="194"/>
      <c r="G27" s="194"/>
      <c r="H27" s="194" t="n">
        <v>42839</v>
      </c>
      <c r="I27" s="194"/>
      <c r="J27" s="194" t="s">
        <v>177</v>
      </c>
    </row>
    <row r="28" customFormat="false" ht="13.2" hidden="false" customHeight="false" outlineLevel="2" collapsed="false">
      <c r="A28" s="194" t="s">
        <v>193</v>
      </c>
      <c r="B28" s="194"/>
      <c r="C28" s="194"/>
      <c r="D28" s="194" t="s">
        <v>59</v>
      </c>
      <c r="E28" s="194"/>
      <c r="F28" s="194"/>
      <c r="G28" s="194"/>
      <c r="H28" s="194" t="n">
        <v>18</v>
      </c>
      <c r="I28" s="194"/>
      <c r="J28" s="194" t="s">
        <v>177</v>
      </c>
    </row>
    <row r="29" customFormat="false" ht="13.2" hidden="false" customHeight="false" outlineLevel="2" collapsed="false">
      <c r="A29" s="194" t="s">
        <v>194</v>
      </c>
      <c r="B29" s="194"/>
      <c r="C29" s="194"/>
      <c r="D29" s="194" t="s">
        <v>59</v>
      </c>
      <c r="E29" s="194"/>
      <c r="F29" s="194"/>
      <c r="G29" s="194"/>
      <c r="H29" s="194" t="n">
        <v>42851</v>
      </c>
      <c r="I29" s="194"/>
      <c r="J29" s="194" t="s">
        <v>177</v>
      </c>
    </row>
    <row r="30" customFormat="false" ht="13.2" hidden="false" customHeight="false" outlineLevel="2" collapsed="false">
      <c r="A30" s="194" t="s">
        <v>195</v>
      </c>
      <c r="B30" s="194"/>
      <c r="C30" s="194"/>
      <c r="D30" s="194" t="s">
        <v>59</v>
      </c>
      <c r="E30" s="194"/>
      <c r="F30" s="194"/>
      <c r="G30" s="194"/>
      <c r="H30" s="194" t="n">
        <v>26</v>
      </c>
      <c r="I30" s="194"/>
      <c r="J30" s="194" t="s">
        <v>177</v>
      </c>
    </row>
    <row r="31" customFormat="false" ht="13.2" hidden="false" customHeight="false" outlineLevel="2" collapsed="false">
      <c r="A31" s="191" t="s">
        <v>196</v>
      </c>
      <c r="B31" s="192"/>
      <c r="C31" s="192"/>
      <c r="D31" s="192"/>
      <c r="E31" s="192"/>
      <c r="F31" s="192"/>
      <c r="G31" s="192"/>
      <c r="H31" s="192"/>
      <c r="I31" s="192"/>
      <c r="J31" s="193"/>
    </row>
    <row r="32" customFormat="false" ht="13.2" hidden="false" customHeight="false" outlineLevel="1" collapsed="false">
      <c r="A32" s="194" t="s">
        <v>197</v>
      </c>
      <c r="B32" s="194"/>
      <c r="C32" s="194"/>
      <c r="D32" s="194" t="s">
        <v>119</v>
      </c>
      <c r="E32" s="194"/>
      <c r="F32" s="194"/>
      <c r="G32" s="194"/>
      <c r="H32" s="194" t="n">
        <v>42864</v>
      </c>
      <c r="I32" s="194"/>
      <c r="J32" s="194" t="s">
        <v>177</v>
      </c>
    </row>
    <row r="33" customFormat="false" ht="13.2"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41" activeCellId="0" sqref="J41"/>
    </sheetView>
  </sheetViews>
  <sheetFormatPr defaultColWidth="11.4609375" defaultRowHeight="13.2" zeroHeight="false" outlineLevelRow="2" outlineLevelCol="0"/>
  <cols>
    <col collapsed="false" customWidth="true" hidden="false" outlineLevel="0" max="1" min="1" style="30" width="32.56"/>
    <col collapsed="false" customWidth="true" hidden="false" outlineLevel="0" max="2" min="2" style="30" width="76.33"/>
    <col collapsed="false" customWidth="true" hidden="false" outlineLevel="0" max="3" min="3" style="31" width="19.57"/>
    <col collapsed="false" customWidth="true" hidden="false" outlineLevel="0" max="4" min="4" style="31" width="17.11"/>
    <col collapsed="false" customWidth="true" hidden="false" outlineLevel="0" max="5" min="5" style="31" width="17.56"/>
    <col collapsed="false" customWidth="true" hidden="false" outlineLevel="0" max="6" min="6" style="30" width="26.56"/>
    <col collapsed="false" customWidth="false" hidden="false" outlineLevel="0" max="1024" min="7" style="30" width="11.45"/>
  </cols>
  <sheetData>
    <row r="1" customFormat="false" ht="13.5" hidden="false" customHeight="true" outlineLevel="0" collapsed="false">
      <c r="A1" s="195" t="str">
        <f aca="false">"LIVRABLES PROJET au "&amp;TEXT(D2,"jj/mm/aaaa")</f>
        <v>LIVRABLES PROJET au 31/01/2022</v>
      </c>
      <c r="B1" s="195"/>
      <c r="C1" s="195"/>
      <c r="D1" s="34" t="str">
        <f aca="false">'1a-Identification Projet'!$L1</f>
        <v>Cosinus V0.1</v>
      </c>
      <c r="E1" s="34"/>
    </row>
    <row r="2" customFormat="false" ht="12.75" hidden="false" customHeight="true" outlineLevel="0" collapsed="false">
      <c r="A2" s="195"/>
      <c r="B2" s="195"/>
      <c r="C2" s="195"/>
      <c r="D2" s="37" t="n">
        <f aca="false">'1a-Identification Projet'!$L2</f>
        <v>44592</v>
      </c>
      <c r="E2" s="37"/>
    </row>
    <row r="3" customFormat="false" ht="16.5" hidden="false" customHeight="true" outlineLevel="0" collapsed="false">
      <c r="A3" s="195"/>
      <c r="B3" s="195"/>
      <c r="C3" s="195"/>
      <c r="D3" s="40" t="str">
        <f aca="false">'1a-Identification Projet'!$L3</f>
        <v>Cosinus</v>
      </c>
      <c r="E3" s="40"/>
    </row>
    <row r="4" customFormat="false" ht="12.75" hidden="false" customHeight="true" outlineLevel="0" collapsed="false">
      <c r="B4" s="41"/>
    </row>
    <row r="5" customFormat="false" ht="20.4" hidden="false" customHeight="false" outlineLevel="0" collapsed="false">
      <c r="A5" s="187" t="s">
        <v>198</v>
      </c>
      <c r="B5" s="196" t="s">
        <v>199</v>
      </c>
      <c r="C5" s="187" t="s">
        <v>200</v>
      </c>
      <c r="D5" s="187" t="s">
        <v>167</v>
      </c>
      <c r="E5" s="187" t="s">
        <v>168</v>
      </c>
    </row>
    <row r="6" customFormat="false" ht="13.5" hidden="false" customHeight="true" outlineLevel="0" collapsed="false">
      <c r="A6" s="188" t="s">
        <v>201</v>
      </c>
      <c r="B6" s="192"/>
      <c r="C6" s="192"/>
      <c r="D6" s="192"/>
      <c r="E6" s="193"/>
    </row>
    <row r="7" customFormat="false" ht="13.2" hidden="false" customHeight="false" outlineLevel="0" collapsed="false">
      <c r="A7" s="194" t="s">
        <v>202</v>
      </c>
      <c r="B7" s="194"/>
      <c r="C7" s="194" t="n">
        <v>42856</v>
      </c>
      <c r="D7" s="194"/>
      <c r="E7" s="194" t="s">
        <v>177</v>
      </c>
    </row>
    <row r="8" customFormat="false" ht="13.2" hidden="false" customHeight="false" outlineLevel="2" collapsed="false">
      <c r="A8" s="194" t="s">
        <v>203</v>
      </c>
      <c r="B8" s="194"/>
      <c r="C8" s="194" t="n">
        <v>42851</v>
      </c>
      <c r="D8" s="194"/>
      <c r="E8" s="194" t="s">
        <v>177</v>
      </c>
    </row>
    <row r="9" customFormat="false" ht="13.2" hidden="false" customHeight="false" outlineLevel="2" collapsed="false">
      <c r="A9" s="194" t="s">
        <v>204</v>
      </c>
      <c r="B9" s="194"/>
      <c r="C9" s="194" t="n">
        <v>42849</v>
      </c>
      <c r="D9" s="194"/>
      <c r="E9" s="194" t="s">
        <v>177</v>
      </c>
      <c r="F9" s="31"/>
      <c r="G9" s="31"/>
      <c r="H9" s="31"/>
      <c r="I9" s="31"/>
      <c r="J9" s="31"/>
      <c r="K9" s="31"/>
      <c r="L9" s="31"/>
    </row>
    <row r="10" s="31" customFormat="true" ht="13.2" hidden="false" customHeight="false" outlineLevel="2" collapsed="false">
      <c r="A10" s="194" t="s">
        <v>205</v>
      </c>
      <c r="B10" s="194"/>
      <c r="C10" s="194" t="n">
        <v>42845</v>
      </c>
      <c r="D10" s="194"/>
      <c r="E10" s="194" t="s">
        <v>177</v>
      </c>
    </row>
    <row r="11" s="31" customFormat="true" ht="13.2" hidden="false" customHeight="false" outlineLevel="2" collapsed="false">
      <c r="A11" s="194" t="s">
        <v>206</v>
      </c>
      <c r="B11" s="194"/>
      <c r="C11" s="194" t="n">
        <v>42846</v>
      </c>
      <c r="D11" s="194"/>
      <c r="E11" s="194" t="s">
        <v>177</v>
      </c>
    </row>
    <row r="12" s="31" customFormat="true" ht="13.2" hidden="false" customHeight="false" outlineLevel="2" collapsed="false">
      <c r="A12" s="194" t="s">
        <v>207</v>
      </c>
      <c r="B12" s="194"/>
      <c r="C12" s="194" t="n">
        <v>42843</v>
      </c>
      <c r="D12" s="194"/>
      <c r="E12" s="194" t="s">
        <v>177</v>
      </c>
      <c r="F12" s="30"/>
      <c r="G12" s="30"/>
      <c r="H12" s="30"/>
      <c r="I12" s="30"/>
      <c r="J12" s="30"/>
      <c r="K12" s="30"/>
      <c r="L12" s="30"/>
    </row>
    <row r="13" customFormat="false" ht="13.2" hidden="false" customHeight="false" outlineLevel="2" collapsed="false">
      <c r="A13" s="194" t="s">
        <v>208</v>
      </c>
      <c r="B13" s="194"/>
      <c r="C13" s="194" t="n">
        <v>42851</v>
      </c>
      <c r="D13" s="194"/>
      <c r="E13" s="194" t="s">
        <v>177</v>
      </c>
    </row>
    <row r="14" customFormat="false" ht="13.2"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T24" activeCellId="0" sqref="T24"/>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3.2" hidden="false" customHeight="false" outlineLevel="0" collapsed="false">
      <c r="A1" s="55"/>
      <c r="B1" s="197" t="str">
        <f aca="false">"PLANNING COURANT  au "&amp;TEXT(K2,"jj/mm/aaaa")</f>
        <v>PLANNING COURANT  au 31/01/2022</v>
      </c>
      <c r="C1" s="197"/>
      <c r="D1" s="197"/>
      <c r="E1" s="197"/>
      <c r="F1" s="197"/>
      <c r="G1" s="197"/>
      <c r="H1" s="197"/>
      <c r="I1" s="197"/>
      <c r="J1" s="197"/>
      <c r="K1" s="58" t="str">
        <f aca="false">'1a-Identification Projet'!$L$1</f>
        <v>Cosinus V0.1</v>
      </c>
      <c r="L1" s="58"/>
      <c r="M1" s="58"/>
    </row>
    <row r="2" s="55" customFormat="true" ht="12.75" hidden="false" customHeight="true" outlineLevel="0" collapsed="false">
      <c r="B2" s="197"/>
      <c r="C2" s="197"/>
      <c r="D2" s="197"/>
      <c r="E2" s="197"/>
      <c r="F2" s="197"/>
      <c r="G2" s="197"/>
      <c r="H2" s="197"/>
      <c r="I2" s="197"/>
      <c r="J2" s="197"/>
      <c r="K2" s="61" t="n">
        <f aca="false">'1a-Identification Projet'!$L$2</f>
        <v>44592</v>
      </c>
      <c r="L2" s="61"/>
      <c r="M2" s="61"/>
      <c r="N2" s="30"/>
    </row>
    <row r="3" s="55" customFormat="true" ht="12.75" hidden="false" customHeight="true" outlineLevel="0" collapsed="false">
      <c r="B3" s="197"/>
      <c r="C3" s="197"/>
      <c r="D3" s="197"/>
      <c r="E3" s="197"/>
      <c r="F3" s="197"/>
      <c r="G3" s="197"/>
      <c r="H3" s="197"/>
      <c r="I3" s="197"/>
      <c r="J3" s="197"/>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3.2" hidden="false" customHeight="false" outlineLevel="0" collapsed="false">
      <c r="D7" s="74" t="s">
        <v>91</v>
      </c>
      <c r="E7" s="74"/>
      <c r="F7" s="74"/>
      <c r="G7" s="74"/>
      <c r="H7" s="74"/>
      <c r="I7" s="198" t="s">
        <v>209</v>
      </c>
      <c r="J7" s="198"/>
      <c r="K7" s="198"/>
      <c r="L7" s="198"/>
      <c r="M7" s="199" t="s">
        <v>210</v>
      </c>
    </row>
    <row r="8" customFormat="false" ht="41.4" hidden="false" customHeight="false" outlineLevel="0" collapsed="false">
      <c r="B8" s="75" t="s">
        <v>92</v>
      </c>
      <c r="C8" s="76" t="s">
        <v>93</v>
      </c>
      <c r="D8" s="200" t="s">
        <v>94</v>
      </c>
      <c r="E8" s="78" t="s">
        <v>95</v>
      </c>
      <c r="F8" s="78" t="s">
        <v>96</v>
      </c>
      <c r="G8" s="78" t="s">
        <v>97</v>
      </c>
      <c r="H8" s="79" t="s">
        <v>98</v>
      </c>
      <c r="I8" s="201" t="s">
        <v>211</v>
      </c>
      <c r="J8" s="78" t="s">
        <v>212</v>
      </c>
      <c r="K8" s="78" t="s">
        <v>213</v>
      </c>
      <c r="L8" s="79" t="s">
        <v>214</v>
      </c>
      <c r="M8" s="202" t="s">
        <v>215</v>
      </c>
    </row>
    <row r="9" customFormat="false" ht="13.5" hidden="false" customHeight="true" outlineLevel="0" collapsed="false">
      <c r="B9" s="80" t="n">
        <v>1</v>
      </c>
      <c r="C9" s="81" t="s">
        <v>2</v>
      </c>
      <c r="D9" s="203" t="n">
        <f aca="false">+MIN(D10:D26)</f>
        <v>42828</v>
      </c>
      <c r="E9" s="83" t="n">
        <f aca="false">+MAX(E10:E26)</f>
        <v>42864</v>
      </c>
      <c r="F9" s="84" t="s">
        <v>99</v>
      </c>
      <c r="G9" s="84" t="s">
        <v>99</v>
      </c>
      <c r="H9" s="85" t="n">
        <f aca="false">+SUM(H10:H26)</f>
        <v>228.9</v>
      </c>
      <c r="I9" s="204" t="n">
        <f aca="false">+MIN(I10:I26)</f>
        <v>42828</v>
      </c>
      <c r="J9" s="83"/>
      <c r="K9" s="205" t="n">
        <f aca="false">+SUM(K10:K26)</f>
        <v>68</v>
      </c>
      <c r="L9" s="85" t="n">
        <f aca="false">+SUM(L10:L26)</f>
        <v>166.5</v>
      </c>
      <c r="M9" s="206" t="n">
        <f aca="false">+SUM(M10:M26)</f>
        <v>5.6</v>
      </c>
    </row>
    <row r="10" customFormat="false" ht="13.5" hidden="false" customHeight="true" outlineLevel="0" collapsed="false">
      <c r="B10" s="86" t="n">
        <v>2</v>
      </c>
      <c r="C10" s="87" t="s">
        <v>100</v>
      </c>
      <c r="D10" s="207" t="n">
        <v>42828</v>
      </c>
      <c r="E10" s="89" t="n">
        <v>42829</v>
      </c>
      <c r="F10" s="90"/>
      <c r="G10" s="91" t="s">
        <v>101</v>
      </c>
      <c r="H10" s="92" t="n">
        <v>14</v>
      </c>
      <c r="I10" s="208" t="n">
        <v>42828</v>
      </c>
      <c r="J10" s="89" t="n">
        <v>42829</v>
      </c>
      <c r="K10" s="93" t="n">
        <v>18</v>
      </c>
      <c r="L10" s="92" t="n">
        <v>0</v>
      </c>
      <c r="M10" s="209" t="n">
        <f aca="false">+K10+L10-H10</f>
        <v>4</v>
      </c>
    </row>
    <row r="11" customFormat="false" ht="13.5" hidden="false" customHeight="true" outlineLevel="0" collapsed="false">
      <c r="B11" s="86" t="n">
        <v>3</v>
      </c>
      <c r="C11" s="87" t="s">
        <v>102</v>
      </c>
      <c r="D11" s="207" t="n">
        <v>42830</v>
      </c>
      <c r="E11" s="89" t="n">
        <v>42832</v>
      </c>
      <c r="F11" s="91" t="n">
        <v>2</v>
      </c>
      <c r="G11" s="91" t="s">
        <v>56</v>
      </c>
      <c r="H11" s="92" t="n">
        <v>21</v>
      </c>
      <c r="I11" s="208" t="n">
        <v>42831</v>
      </c>
      <c r="J11" s="89" t="n">
        <v>42835</v>
      </c>
      <c r="K11" s="93" t="n">
        <v>24</v>
      </c>
      <c r="L11" s="92" t="n">
        <v>0</v>
      </c>
      <c r="M11" s="209" t="n">
        <f aca="false">+K11+L11-H11</f>
        <v>3</v>
      </c>
    </row>
    <row r="12" customFormat="false" ht="13.5" hidden="false" customHeight="true" outlineLevel="0" collapsed="false">
      <c r="B12" s="86" t="n">
        <v>4</v>
      </c>
      <c r="C12" s="87" t="s">
        <v>103</v>
      </c>
      <c r="D12" s="207" t="n">
        <v>42835</v>
      </c>
      <c r="E12" s="89" t="n">
        <v>42853</v>
      </c>
      <c r="F12" s="91" t="n">
        <v>3</v>
      </c>
      <c r="G12" s="91" t="s">
        <v>104</v>
      </c>
      <c r="H12" s="92" t="n">
        <v>10.5</v>
      </c>
      <c r="I12" s="208" t="n">
        <v>42835</v>
      </c>
      <c r="J12" s="89"/>
      <c r="K12" s="93" t="n">
        <v>1</v>
      </c>
      <c r="L12" s="92" t="n">
        <v>9.5</v>
      </c>
      <c r="M12" s="209" t="n">
        <f aca="false">+K12+L12-H12</f>
        <v>0</v>
      </c>
    </row>
    <row r="13" customFormat="false" ht="13.5" hidden="false" customHeight="true" outlineLevel="0" collapsed="false">
      <c r="B13" s="86" t="n">
        <v>5</v>
      </c>
      <c r="C13" s="87" t="s">
        <v>105</v>
      </c>
      <c r="D13" s="207" t="n">
        <v>42857</v>
      </c>
      <c r="E13" s="89" t="n">
        <v>42858</v>
      </c>
      <c r="F13" s="91" t="s">
        <v>106</v>
      </c>
      <c r="G13" s="91" t="s">
        <v>56</v>
      </c>
      <c r="H13" s="92" t="n">
        <v>14</v>
      </c>
      <c r="I13" s="208"/>
      <c r="J13" s="89"/>
      <c r="K13" s="93" t="n">
        <v>0</v>
      </c>
      <c r="L13" s="92" t="n">
        <v>14</v>
      </c>
      <c r="M13" s="209" t="n">
        <f aca="false">+K13+L13-H13</f>
        <v>0</v>
      </c>
    </row>
    <row r="14" customFormat="false" ht="13.5" hidden="false" customHeight="true" outlineLevel="0" collapsed="false">
      <c r="B14" s="86" t="n">
        <v>6</v>
      </c>
      <c r="C14" s="87" t="s">
        <v>107</v>
      </c>
      <c r="D14" s="207" t="n">
        <v>42835</v>
      </c>
      <c r="E14" s="89" t="n">
        <v>42838</v>
      </c>
      <c r="F14" s="91" t="n">
        <v>3</v>
      </c>
      <c r="G14" s="91" t="s">
        <v>108</v>
      </c>
      <c r="H14" s="92" t="n">
        <v>29.4</v>
      </c>
      <c r="I14" s="208" t="n">
        <v>42835</v>
      </c>
      <c r="J14" s="89"/>
      <c r="K14" s="93" t="n">
        <v>25</v>
      </c>
      <c r="L14" s="92" t="n">
        <v>3</v>
      </c>
      <c r="M14" s="209" t="n">
        <f aca="false">+K14+L14-H14</f>
        <v>-1.4</v>
      </c>
    </row>
    <row r="15" customFormat="false" ht="13.5" hidden="false" customHeight="true" outlineLevel="0" collapsed="false">
      <c r="B15" s="86" t="n">
        <v>7</v>
      </c>
      <c r="C15" s="87" t="s">
        <v>109</v>
      </c>
      <c r="D15" s="207" t="n">
        <v>42839</v>
      </c>
      <c r="E15" s="89" t="n">
        <v>42843</v>
      </c>
      <c r="F15" s="91" t="n">
        <v>6</v>
      </c>
      <c r="G15" s="91" t="s">
        <v>58</v>
      </c>
      <c r="H15" s="92" t="n">
        <v>21</v>
      </c>
      <c r="I15" s="208"/>
      <c r="J15" s="89"/>
      <c r="K15" s="93" t="n">
        <v>0</v>
      </c>
      <c r="L15" s="92" t="n">
        <v>21</v>
      </c>
      <c r="M15" s="209" t="n">
        <f aca="false">+K15+L15-H15</f>
        <v>0</v>
      </c>
    </row>
    <row r="16" customFormat="false" ht="13.5" hidden="false" customHeight="true" outlineLevel="0" collapsed="false">
      <c r="B16" s="86" t="n">
        <v>8</v>
      </c>
      <c r="C16" s="87" t="s">
        <v>110</v>
      </c>
      <c r="D16" s="207" t="n">
        <v>42844</v>
      </c>
      <c r="E16" s="89" t="n">
        <v>42849</v>
      </c>
      <c r="F16" s="91" t="n">
        <v>7</v>
      </c>
      <c r="G16" s="91" t="s">
        <v>59</v>
      </c>
      <c r="H16" s="92" t="n">
        <v>28</v>
      </c>
      <c r="I16" s="208"/>
      <c r="J16" s="89"/>
      <c r="K16" s="93" t="n">
        <v>0</v>
      </c>
      <c r="L16" s="92" t="n">
        <v>28</v>
      </c>
      <c r="M16" s="209" t="n">
        <f aca="false">+K16+L16-H16</f>
        <v>0</v>
      </c>
    </row>
    <row r="17" customFormat="false" ht="13.5" hidden="false" customHeight="true" outlineLevel="0" collapsed="false">
      <c r="B17" s="86" t="n">
        <v>9</v>
      </c>
      <c r="C17" s="87" t="s">
        <v>111</v>
      </c>
      <c r="D17" s="207" t="n">
        <v>42844</v>
      </c>
      <c r="E17" s="89" t="n">
        <v>42845</v>
      </c>
      <c r="F17" s="91" t="n">
        <v>7</v>
      </c>
      <c r="G17" s="91" t="s">
        <v>58</v>
      </c>
      <c r="H17" s="92" t="n">
        <v>14</v>
      </c>
      <c r="I17" s="208"/>
      <c r="J17" s="89"/>
      <c r="K17" s="93" t="n">
        <v>0</v>
      </c>
      <c r="L17" s="92" t="n">
        <v>14</v>
      </c>
      <c r="M17" s="209" t="n">
        <f aca="false">+K17+L17-H17</f>
        <v>0</v>
      </c>
    </row>
    <row r="18" customFormat="false" ht="13.5" hidden="false" customHeight="true" outlineLevel="0" collapsed="false">
      <c r="B18" s="86" t="n">
        <v>10</v>
      </c>
      <c r="C18" s="87" t="s">
        <v>112</v>
      </c>
      <c r="D18" s="207" t="n">
        <v>42846</v>
      </c>
      <c r="E18" s="89" t="n">
        <v>42846</v>
      </c>
      <c r="F18" s="91" t="n">
        <v>7</v>
      </c>
      <c r="G18" s="91" t="s">
        <v>58</v>
      </c>
      <c r="H18" s="92" t="n">
        <v>7</v>
      </c>
      <c r="I18" s="208"/>
      <c r="J18" s="89"/>
      <c r="K18" s="93" t="n">
        <v>0</v>
      </c>
      <c r="L18" s="92" t="n">
        <v>7</v>
      </c>
      <c r="M18" s="209" t="n">
        <f aca="false">+K18+L18-H18</f>
        <v>0</v>
      </c>
    </row>
    <row r="19" customFormat="false" ht="13.5" hidden="false" customHeight="true" outlineLevel="0" collapsed="false">
      <c r="B19" s="86" t="n">
        <v>11</v>
      </c>
      <c r="C19" s="87" t="s">
        <v>113</v>
      </c>
      <c r="D19" s="207" t="n">
        <v>42850</v>
      </c>
      <c r="E19" s="89" t="n">
        <v>42851</v>
      </c>
      <c r="F19" s="91" t="s">
        <v>114</v>
      </c>
      <c r="G19" s="91" t="s">
        <v>58</v>
      </c>
      <c r="H19" s="92" t="n">
        <v>14</v>
      </c>
      <c r="I19" s="208"/>
      <c r="J19" s="89"/>
      <c r="K19" s="93" t="n">
        <v>0</v>
      </c>
      <c r="L19" s="92" t="n">
        <v>14</v>
      </c>
      <c r="M19" s="209" t="n">
        <f aca="false">+K19+L19-H19</f>
        <v>0</v>
      </c>
    </row>
    <row r="20" customFormat="false" ht="13.5" hidden="false" customHeight="true" outlineLevel="0" collapsed="false">
      <c r="B20" s="86" t="n">
        <v>12</v>
      </c>
      <c r="C20" s="87" t="s">
        <v>115</v>
      </c>
      <c r="D20" s="207" t="n">
        <v>42839</v>
      </c>
      <c r="E20" s="89" t="n">
        <v>42843</v>
      </c>
      <c r="F20" s="91" t="n">
        <v>6</v>
      </c>
      <c r="G20" s="91" t="s">
        <v>59</v>
      </c>
      <c r="H20" s="92" t="n">
        <v>21</v>
      </c>
      <c r="I20" s="208"/>
      <c r="J20" s="89"/>
      <c r="K20" s="93" t="n">
        <v>0</v>
      </c>
      <c r="L20" s="92" t="n">
        <v>21</v>
      </c>
      <c r="M20" s="209" t="n">
        <f aca="false">+K20+L20-H20</f>
        <v>0</v>
      </c>
    </row>
    <row r="21" customFormat="false" ht="13.5" hidden="false" customHeight="true" outlineLevel="0" collapsed="false">
      <c r="B21" s="86" t="n">
        <v>13</v>
      </c>
      <c r="C21" s="87" t="s">
        <v>116</v>
      </c>
      <c r="D21" s="207" t="n">
        <v>42850</v>
      </c>
      <c r="E21" s="89" t="n">
        <v>42851</v>
      </c>
      <c r="F21" s="91" t="n">
        <v>6</v>
      </c>
      <c r="G21" s="91" t="s">
        <v>59</v>
      </c>
      <c r="H21" s="92" t="n">
        <v>14</v>
      </c>
      <c r="I21" s="208"/>
      <c r="J21" s="89"/>
      <c r="K21" s="93" t="n">
        <v>0</v>
      </c>
      <c r="L21" s="92" t="n">
        <v>14</v>
      </c>
      <c r="M21" s="209" t="n">
        <f aca="false">+K21+L21-H21</f>
        <v>0</v>
      </c>
    </row>
    <row r="22" customFormat="false" ht="13.5" hidden="false" customHeight="true" outlineLevel="0" collapsed="false">
      <c r="B22" s="86" t="n">
        <v>14</v>
      </c>
      <c r="C22" s="87" t="s">
        <v>216</v>
      </c>
      <c r="D22" s="207" t="n">
        <v>42852</v>
      </c>
      <c r="E22" s="89" t="n">
        <v>42856</v>
      </c>
      <c r="F22" s="91" t="s">
        <v>118</v>
      </c>
      <c r="G22" s="91" t="s">
        <v>119</v>
      </c>
      <c r="H22" s="92" t="n">
        <v>21</v>
      </c>
      <c r="I22" s="208"/>
      <c r="J22" s="89"/>
      <c r="K22" s="93" t="n">
        <v>0</v>
      </c>
      <c r="L22" s="92" t="n">
        <v>21</v>
      </c>
      <c r="M22" s="209" t="n">
        <f aca="false">+K22+L22-H22</f>
        <v>0</v>
      </c>
    </row>
    <row r="23" customFormat="false" ht="13.5" hidden="false" customHeight="true" outlineLevel="0" collapsed="false">
      <c r="B23" s="86" t="n">
        <v>15</v>
      </c>
      <c r="C23" s="87" t="s">
        <v>120</v>
      </c>
      <c r="D23" s="207" t="n">
        <v>42832</v>
      </c>
      <c r="E23" s="89" t="n">
        <v>42832</v>
      </c>
      <c r="F23" s="91" t="n">
        <v>2</v>
      </c>
      <c r="G23" s="90"/>
      <c r="H23" s="92" t="n">
        <v>0</v>
      </c>
      <c r="I23" s="208"/>
      <c r="J23" s="89"/>
      <c r="K23" s="93" t="n">
        <v>0</v>
      </c>
      <c r="L23" s="92" t="n">
        <v>0</v>
      </c>
      <c r="M23" s="209" t="n">
        <f aca="false">+K23+L23-H23</f>
        <v>0</v>
      </c>
    </row>
    <row r="24" customFormat="false" ht="13.5" hidden="false" customHeight="true" outlineLevel="0" collapsed="false">
      <c r="B24" s="86" t="n">
        <v>16</v>
      </c>
      <c r="C24" s="87" t="s">
        <v>121</v>
      </c>
      <c r="D24" s="207" t="n">
        <v>42839</v>
      </c>
      <c r="E24" s="89" t="n">
        <v>42839</v>
      </c>
      <c r="F24" s="91" t="n">
        <v>3</v>
      </c>
      <c r="G24" s="90"/>
      <c r="H24" s="92" t="n">
        <v>0</v>
      </c>
      <c r="I24" s="208"/>
      <c r="J24" s="89"/>
      <c r="K24" s="93" t="n">
        <v>0</v>
      </c>
      <c r="L24" s="92" t="n">
        <v>0</v>
      </c>
      <c r="M24" s="209" t="n">
        <f aca="false">+K24+L24-H24</f>
        <v>0</v>
      </c>
    </row>
    <row r="25" customFormat="false" ht="13.5" hidden="false" customHeight="true" outlineLevel="0" collapsed="false">
      <c r="A25" s="67"/>
      <c r="B25" s="86" t="n">
        <v>17</v>
      </c>
      <c r="C25" s="87" t="s">
        <v>122</v>
      </c>
      <c r="D25" s="207" t="n">
        <v>42864</v>
      </c>
      <c r="E25" s="89" t="n">
        <v>42864</v>
      </c>
      <c r="F25" s="91" t="n">
        <v>14</v>
      </c>
      <c r="G25" s="90"/>
      <c r="H25" s="92" t="n">
        <v>0</v>
      </c>
      <c r="I25" s="208"/>
      <c r="J25" s="89"/>
      <c r="K25" s="93" t="n">
        <v>0</v>
      </c>
      <c r="L25" s="92" t="n">
        <v>0</v>
      </c>
      <c r="M25" s="209" t="n">
        <f aca="false">+K25+L25-H25</f>
        <v>0</v>
      </c>
    </row>
    <row r="26" customFormat="false" ht="14.4" hidden="false" customHeight="false" outlineLevel="0" collapsed="false">
      <c r="B26" s="94" t="n">
        <v>18</v>
      </c>
      <c r="C26" s="95" t="s">
        <v>123</v>
      </c>
      <c r="D26" s="210" t="n">
        <v>42864</v>
      </c>
      <c r="E26" s="97" t="n">
        <v>42864</v>
      </c>
      <c r="F26" s="211" t="n">
        <v>5</v>
      </c>
      <c r="G26" s="99"/>
      <c r="H26" s="100" t="n">
        <v>0</v>
      </c>
      <c r="I26" s="212"/>
      <c r="J26" s="97"/>
      <c r="K26" s="98" t="n">
        <v>0</v>
      </c>
      <c r="L26" s="100" t="n">
        <v>0</v>
      </c>
      <c r="M26" s="213"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609375" defaultRowHeight="13.2" zeroHeight="false" outlineLevelRow="0"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17.5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195" t="str">
        <f aca="false">"BILAN au "&amp;TEXT(G2,"jj/mm/aaaa")</f>
        <v>BILAN au 31/01/2022</v>
      </c>
      <c r="B1" s="195"/>
      <c r="C1" s="195"/>
      <c r="D1" s="195"/>
      <c r="E1" s="195"/>
      <c r="F1" s="195"/>
      <c r="G1" s="34" t="str">
        <f aca="false">'1a-Identification Projet'!$L1</f>
        <v>Cosinus V0.1</v>
      </c>
      <c r="H1" s="34"/>
    </row>
    <row r="2" customFormat="false" ht="12.75" hidden="false" customHeight="true" outlineLevel="0" collapsed="false">
      <c r="A2" s="195"/>
      <c r="B2" s="195"/>
      <c r="C2" s="195"/>
      <c r="D2" s="195"/>
      <c r="E2" s="195"/>
      <c r="F2" s="195"/>
      <c r="G2" s="37" t="n">
        <f aca="false">'1a-Identification Projet'!$L2</f>
        <v>44592</v>
      </c>
      <c r="H2" s="37"/>
    </row>
    <row r="3" customFormat="false" ht="16.5" hidden="false" customHeight="true" outlineLevel="0" collapsed="false">
      <c r="A3" s="195"/>
      <c r="B3" s="195"/>
      <c r="C3" s="195"/>
      <c r="D3" s="195"/>
      <c r="E3" s="195"/>
      <c r="F3" s="195"/>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217</v>
      </c>
    </row>
    <row r="7" customFormat="false" ht="13.2" hidden="false" customHeight="false" outlineLevel="0" collapsed="false">
      <c r="A7" s="214"/>
      <c r="B7" s="214"/>
      <c r="C7" s="214"/>
      <c r="D7" s="214"/>
      <c r="E7" s="214"/>
      <c r="F7" s="214"/>
      <c r="G7" s="214"/>
      <c r="H7" s="214"/>
    </row>
    <row r="8" customFormat="false" ht="87" hidden="false" customHeight="true" outlineLevel="0" collapsed="false">
      <c r="A8" s="214"/>
      <c r="B8" s="214"/>
      <c r="C8" s="214"/>
      <c r="D8" s="214"/>
      <c r="E8" s="214"/>
      <c r="F8" s="214"/>
      <c r="G8" s="214"/>
      <c r="H8" s="214"/>
    </row>
    <row r="9" customFormat="false" ht="13.2" hidden="false" customHeight="false" outlineLevel="0" collapsed="false">
      <c r="A9" s="42" t="s">
        <v>218</v>
      </c>
    </row>
    <row r="10" customFormat="false" ht="13.2" hidden="false" customHeight="false" outlineLevel="0" collapsed="false">
      <c r="A10" s="214"/>
      <c r="B10" s="214"/>
      <c r="C10" s="214"/>
      <c r="D10" s="214"/>
      <c r="E10" s="214"/>
      <c r="F10" s="214"/>
      <c r="G10" s="214"/>
      <c r="H10" s="214"/>
    </row>
    <row r="11" customFormat="false" ht="93.75" hidden="false" customHeight="true" outlineLevel="0" collapsed="false">
      <c r="A11" s="214"/>
      <c r="B11" s="214"/>
      <c r="C11" s="214"/>
      <c r="D11" s="214"/>
      <c r="E11" s="214"/>
      <c r="F11" s="214"/>
      <c r="G11" s="214"/>
      <c r="H11" s="214"/>
    </row>
    <row r="12" customFormat="false" ht="13.2" hidden="false" customHeight="false" outlineLevel="0" collapsed="false">
      <c r="A12" s="42" t="s">
        <v>219</v>
      </c>
    </row>
    <row r="13" customFormat="false" ht="13.2" hidden="false" customHeight="false" outlineLevel="0" collapsed="false">
      <c r="A13" s="214"/>
      <c r="B13" s="214"/>
      <c r="C13" s="214"/>
      <c r="D13" s="214"/>
      <c r="E13" s="214"/>
      <c r="F13" s="214"/>
      <c r="G13" s="214"/>
      <c r="H13" s="214"/>
    </row>
    <row r="14" customFormat="false" ht="93.75" hidden="false" customHeight="true" outlineLevel="0" collapsed="false">
      <c r="A14" s="214"/>
      <c r="B14" s="214"/>
      <c r="C14" s="214"/>
      <c r="D14" s="214"/>
      <c r="E14" s="214"/>
      <c r="F14" s="214"/>
      <c r="G14" s="214"/>
      <c r="H14" s="214"/>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0" sqref="J32"/>
    </sheetView>
  </sheetViews>
  <sheetFormatPr defaultColWidth="10.859375" defaultRowHeight="13.2" zeroHeight="false" outlineLevelRow="0" outlineLevelCol="0"/>
  <cols>
    <col collapsed="false" customWidth="true" hidden="false" outlineLevel="0" max="1" min="1" style="0" width="18"/>
    <col collapsed="false" customWidth="true" hidden="false" outlineLevel="0" max="2" min="2" style="0" width="16.89"/>
  </cols>
  <sheetData>
    <row r="2" customFormat="false" ht="13.2" hidden="false" customHeight="false" outlineLevel="0" collapsed="false">
      <c r="A2" s="0" t="s">
        <v>220</v>
      </c>
      <c r="B2" s="0" t="s">
        <v>221</v>
      </c>
    </row>
    <row r="3" customFormat="false" ht="13.2" hidden="false" customHeight="false" outlineLevel="0" collapsed="false">
      <c r="A3" s="0" t="s">
        <v>222</v>
      </c>
      <c r="B3" s="0" t="s">
        <v>223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2" activeCellId="0" sqref="E22"/>
    </sheetView>
  </sheetViews>
  <sheetFormatPr defaultColWidth="11.4609375" defaultRowHeight="13.2" zeroHeight="false" outlineLevelRow="2"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21.6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0.8"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3.2"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true" showOutlineSymbols="true" defaultGridColor="true" view="normal" topLeftCell="A1" colorId="64" zoomScale="150" zoomScaleNormal="150" zoomScalePageLayoutView="100" workbookViewId="0">
      <selection pane="topLeft" activeCell="N14" activeCellId="0" sqref="N14"/>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3.2"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27" activeCellId="0" sqref="J27"/>
    </sheetView>
  </sheetViews>
  <sheetFormatPr defaultColWidth="11.4609375" defaultRowHeight="12.8"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7.35" hidden="false" customHeight="false" outlineLevel="0" collapsed="false">
      <c r="A14" s="67"/>
      <c r="B14" s="67"/>
      <c r="D14" s="65"/>
      <c r="E14" s="65"/>
      <c r="F14" s="65"/>
      <c r="G14" s="65"/>
      <c r="H14" s="65"/>
      <c r="I14" s="66"/>
      <c r="J14" s="66"/>
      <c r="L14" s="66"/>
    </row>
    <row r="15" customFormat="false" ht="17.35" hidden="false" customHeight="false" outlineLevel="0" collapsed="false">
      <c r="D15" s="65"/>
      <c r="E15" s="65"/>
      <c r="F15" s="65"/>
      <c r="G15" s="65"/>
      <c r="H15" s="65"/>
      <c r="I15" s="66"/>
      <c r="J15" s="66"/>
      <c r="L15" s="66"/>
    </row>
    <row r="16" customFormat="false" ht="17.35" hidden="false" customHeight="false" outlineLevel="0" collapsed="false">
      <c r="D16" s="65"/>
      <c r="E16" s="65"/>
      <c r="F16" s="65"/>
      <c r="G16" s="65"/>
      <c r="H16" s="65"/>
      <c r="I16" s="66"/>
      <c r="J16" s="66"/>
      <c r="L16" s="66"/>
    </row>
    <row r="17" customFormat="false" ht="17.35" hidden="false" customHeight="false" outlineLevel="0" collapsed="false">
      <c r="D17" s="65"/>
      <c r="E17" s="65"/>
      <c r="F17" s="65"/>
      <c r="G17" s="65"/>
      <c r="H17" s="65"/>
      <c r="I17" s="66"/>
      <c r="J17" s="66"/>
      <c r="L17" s="66"/>
    </row>
    <row r="18" customFormat="false" ht="17.35" hidden="false" customHeight="false" outlineLevel="0" collapsed="false">
      <c r="D18" s="65"/>
      <c r="E18" s="65"/>
      <c r="F18" s="65"/>
      <c r="G18" s="65"/>
      <c r="H18" s="65"/>
      <c r="I18" s="66"/>
      <c r="J18" s="66"/>
      <c r="L18" s="66"/>
    </row>
    <row r="19" customFormat="false" ht="17.35" hidden="false" customHeight="false" outlineLevel="0" collapsed="false">
      <c r="D19" s="65"/>
      <c r="E19" s="65"/>
      <c r="F19" s="65"/>
      <c r="G19" s="65"/>
      <c r="H19" s="65"/>
      <c r="I19" s="66"/>
      <c r="J19" s="66"/>
      <c r="L19" s="66"/>
    </row>
    <row r="20" customFormat="false" ht="17.35" hidden="false" customHeight="false" outlineLevel="0" collapsed="false">
      <c r="D20" s="65"/>
      <c r="E20" s="65"/>
      <c r="F20" s="65"/>
      <c r="G20" s="65"/>
      <c r="H20" s="65"/>
      <c r="I20" s="66"/>
      <c r="J20" s="66"/>
      <c r="L20" s="66"/>
    </row>
    <row r="21" customFormat="false" ht="17.35" hidden="false" customHeight="false" outlineLevel="0" collapsed="false">
      <c r="D21" s="65"/>
      <c r="E21" s="65"/>
      <c r="F21" s="65"/>
      <c r="G21" s="65"/>
      <c r="H21" s="65"/>
      <c r="I21" s="66"/>
      <c r="J21" s="66"/>
      <c r="L21" s="66"/>
    </row>
    <row r="22" customFormat="false" ht="17.35" hidden="false" customHeight="false" outlineLevel="0" collapsed="false">
      <c r="D22" s="65"/>
      <c r="E22" s="65"/>
      <c r="F22" s="65"/>
      <c r="G22" s="65"/>
      <c r="H22" s="65"/>
      <c r="I22" s="66"/>
      <c r="J22" s="66"/>
      <c r="L22" s="66"/>
    </row>
    <row r="23" customFormat="false" ht="17.35" hidden="false" customHeight="false" outlineLevel="0" collapsed="false">
      <c r="D23" s="65"/>
      <c r="E23" s="65"/>
      <c r="F23" s="65"/>
      <c r="G23" s="65"/>
      <c r="H23" s="65"/>
      <c r="I23" s="66"/>
      <c r="J23" s="66"/>
      <c r="L23" s="66"/>
    </row>
    <row r="24" customFormat="false" ht="17.35" hidden="false" customHeight="false" outlineLevel="0" collapsed="false">
      <c r="D24" s="65"/>
      <c r="E24" s="65"/>
      <c r="F24" s="65"/>
      <c r="G24" s="65"/>
      <c r="H24" s="65"/>
      <c r="I24" s="66"/>
      <c r="J24" s="66"/>
      <c r="L24" s="66"/>
    </row>
    <row r="25" customFormat="false" ht="17.35" hidden="false" customHeight="false" outlineLevel="0" collapsed="false">
      <c r="D25" s="65"/>
      <c r="E25" s="65"/>
      <c r="F25" s="65"/>
      <c r="G25" s="65"/>
      <c r="H25" s="65"/>
      <c r="I25" s="66"/>
      <c r="J25" s="66"/>
      <c r="L25" s="66"/>
    </row>
    <row r="26" customFormat="false" ht="17.35" hidden="false" customHeight="false" outlineLevel="0" collapsed="false">
      <c r="D26" s="65"/>
      <c r="E26" s="65"/>
      <c r="F26" s="65"/>
      <c r="G26" s="65"/>
      <c r="H26" s="65"/>
      <c r="I26" s="65"/>
      <c r="J26" s="65"/>
      <c r="K26" s="66"/>
      <c r="L26" s="66"/>
    </row>
    <row r="27" customFormat="false" ht="17.35" hidden="false" customHeight="false" outlineLevel="0" collapsed="false">
      <c r="D27" s="65"/>
      <c r="E27" s="65"/>
      <c r="F27" s="65"/>
      <c r="G27" s="65"/>
      <c r="H27" s="65"/>
      <c r="I27" s="65"/>
      <c r="J27" s="65"/>
      <c r="K27" s="66"/>
      <c r="L27" s="66"/>
    </row>
    <row r="28" customFormat="false" ht="17.35" hidden="false" customHeight="false" outlineLevel="0" collapsed="false">
      <c r="D28" s="65"/>
      <c r="E28" s="65"/>
      <c r="F28" s="65"/>
      <c r="G28" s="65"/>
      <c r="H28" s="65"/>
      <c r="I28" s="65"/>
      <c r="J28" s="65"/>
      <c r="K28" s="66"/>
      <c r="L28" s="66"/>
    </row>
    <row r="29" customFormat="false" ht="17.35"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04857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25" activeCellId="0" sqref="O25"/>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5" min="2" style="30" width="11.45"/>
    <col collapsed="false" customWidth="true" hidden="false" outlineLevel="0" max="16" min="16" style="30" width="15.46"/>
    <col collapsed="false" customWidth="false" hidden="false" outlineLevel="0" max="1023" min="17" style="30" width="11.45"/>
    <col collapsed="false" customWidth="true" hidden="false" outlineLevel="0" max="1024" min="1024" style="0" width="11.52"/>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c r="AMJ3" s="0"/>
    </row>
    <row r="4" s="55" customFormat="true" ht="12.75" hidden="false" customHeight="true" outlineLevel="0" collapsed="false">
      <c r="A4" s="30"/>
      <c r="B4" s="30"/>
      <c r="C4" s="30"/>
      <c r="D4" s="65"/>
      <c r="E4" s="65"/>
      <c r="F4" s="65"/>
      <c r="G4" s="65"/>
      <c r="H4" s="65"/>
      <c r="I4" s="65"/>
      <c r="J4" s="65"/>
      <c r="K4" s="66"/>
      <c r="L4" s="66"/>
      <c r="M4" s="66"/>
      <c r="N4" s="30"/>
      <c r="AMJ4" s="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c r="B26" s="0"/>
      <c r="C26" s="0"/>
      <c r="D26" s="0"/>
      <c r="E26" s="0"/>
      <c r="F26" s="0"/>
      <c r="G26" s="0"/>
      <c r="H26" s="0"/>
      <c r="I26" s="0"/>
      <c r="J26" s="0"/>
      <c r="K26" s="0"/>
      <c r="L26" s="0"/>
      <c r="M26" s="0"/>
      <c r="N26" s="0"/>
      <c r="O26" s="0"/>
      <c r="P26" s="0"/>
      <c r="Q26" s="0"/>
      <c r="R26" s="0"/>
      <c r="S26" s="0"/>
      <c r="T26" s="0"/>
    </row>
    <row r="27" customFormat="false" ht="13.5" hidden="false" customHeight="true" outlineLevel="0" collapsed="false">
      <c r="B27" s="0"/>
      <c r="C27" s="0"/>
      <c r="D27" s="0"/>
      <c r="E27" s="0"/>
      <c r="F27" s="0"/>
      <c r="G27" s="0"/>
      <c r="H27" s="0"/>
      <c r="I27" s="0"/>
      <c r="J27" s="0"/>
      <c r="K27" s="0"/>
      <c r="L27" s="0"/>
      <c r="M27" s="0"/>
      <c r="N27" s="0"/>
      <c r="O27" s="0"/>
      <c r="P27" s="0"/>
      <c r="Q27" s="0"/>
      <c r="R27" s="0"/>
      <c r="S27" s="0"/>
      <c r="T27" s="0"/>
    </row>
    <row r="28" customFormat="false" ht="13.5" hidden="false" customHeight="true" outlineLevel="0" collapsed="false">
      <c r="B28" s="0"/>
      <c r="C28" s="0"/>
      <c r="D28" s="0"/>
      <c r="E28" s="0"/>
      <c r="F28" s="0"/>
      <c r="G28" s="0"/>
      <c r="H28" s="0"/>
      <c r="I28" s="0"/>
      <c r="J28" s="0"/>
      <c r="K28" s="0"/>
      <c r="L28" s="0"/>
      <c r="M28" s="0"/>
      <c r="N28" s="0"/>
      <c r="O28" s="0"/>
      <c r="P28" s="0"/>
      <c r="Q28" s="0"/>
      <c r="R28" s="0"/>
      <c r="S28" s="0"/>
      <c r="T28" s="0"/>
    </row>
    <row r="29" customFormat="false" ht="29.25" hidden="false" customHeight="true" outlineLevel="0" collapsed="false">
      <c r="B29" s="0"/>
      <c r="C29" s="0"/>
      <c r="D29" s="0"/>
      <c r="E29" s="0"/>
      <c r="F29" s="0"/>
      <c r="G29" s="0"/>
      <c r="H29" s="0"/>
      <c r="I29" s="0"/>
      <c r="J29" s="0"/>
      <c r="K29" s="0"/>
      <c r="L29" s="0"/>
      <c r="M29" s="0"/>
      <c r="N29" s="0"/>
      <c r="O29" s="0"/>
      <c r="P29" s="0"/>
      <c r="Q29" s="0"/>
      <c r="R29" s="0"/>
      <c r="S29" s="0"/>
      <c r="T29" s="0"/>
    </row>
    <row r="30" customFormat="false" ht="13.5" hidden="false" customHeight="true" outlineLevel="0" collapsed="false">
      <c r="B30" s="0"/>
      <c r="C30" s="0"/>
      <c r="D30" s="0"/>
      <c r="E30" s="0"/>
      <c r="F30" s="0"/>
      <c r="G30" s="0"/>
      <c r="H30" s="0"/>
      <c r="I30" s="0"/>
      <c r="J30" s="0"/>
      <c r="K30" s="0"/>
      <c r="L30" s="0"/>
      <c r="M30" s="0"/>
      <c r="N30" s="0"/>
      <c r="O30" s="0"/>
      <c r="P30" s="0"/>
      <c r="Q30" s="0"/>
      <c r="R30" s="0"/>
      <c r="S30" s="0"/>
      <c r="T30" s="0"/>
    </row>
    <row r="31" customFormat="false" ht="13.5" hidden="false" customHeight="true" outlineLevel="0" collapsed="false">
      <c r="B31" s="0"/>
      <c r="C31" s="0"/>
      <c r="D31" s="0"/>
      <c r="E31" s="0"/>
      <c r="F31" s="0"/>
      <c r="G31" s="0"/>
      <c r="H31" s="0"/>
      <c r="I31" s="0"/>
      <c r="J31" s="0"/>
      <c r="K31" s="0"/>
      <c r="L31" s="0"/>
      <c r="M31" s="0"/>
      <c r="N31" s="0"/>
      <c r="O31" s="0"/>
      <c r="P31" s="0"/>
      <c r="Q31" s="0"/>
      <c r="R31" s="0"/>
      <c r="S31" s="0"/>
      <c r="T31" s="0"/>
    </row>
    <row r="32" customFormat="false" ht="13.5" hidden="false" customHeight="true" outlineLevel="0" collapsed="false">
      <c r="B32" s="0"/>
      <c r="C32" s="0"/>
      <c r="D32" s="0"/>
      <c r="E32" s="0"/>
      <c r="F32" s="0"/>
      <c r="G32" s="0"/>
      <c r="H32" s="0"/>
      <c r="I32" s="0"/>
      <c r="J32" s="0"/>
      <c r="K32" s="0"/>
      <c r="L32" s="0"/>
      <c r="M32" s="0"/>
      <c r="N32" s="0"/>
      <c r="O32" s="0"/>
      <c r="P32" s="0"/>
      <c r="Q32" s="0"/>
      <c r="R32" s="0"/>
      <c r="S32" s="0"/>
      <c r="T32" s="0"/>
    </row>
    <row r="33" customFormat="false" ht="13.5" hidden="false" customHeight="true" outlineLevel="0" collapsed="false">
      <c r="B33" s="0"/>
      <c r="C33" s="0"/>
      <c r="D33" s="0"/>
      <c r="E33" s="0"/>
      <c r="F33" s="0"/>
      <c r="G33" s="0"/>
      <c r="H33" s="0"/>
      <c r="I33" s="0"/>
      <c r="J33" s="0"/>
      <c r="K33" s="0"/>
      <c r="L33" s="0"/>
      <c r="M33" s="0"/>
      <c r="N33" s="0"/>
      <c r="O33" s="0"/>
      <c r="P33" s="0"/>
      <c r="Q33" s="0"/>
      <c r="R33" s="0"/>
      <c r="S33" s="0"/>
      <c r="T33" s="0"/>
    </row>
    <row r="34" customFormat="false" ht="13.5" hidden="false" customHeight="true" outlineLevel="0" collapsed="false">
      <c r="B34" s="0"/>
      <c r="C34" s="0"/>
      <c r="D34" s="0"/>
      <c r="E34" s="0"/>
      <c r="F34" s="0"/>
      <c r="G34" s="0"/>
      <c r="H34" s="0"/>
      <c r="I34" s="0"/>
      <c r="J34" s="0"/>
      <c r="K34" s="0"/>
      <c r="L34" s="0"/>
      <c r="M34" s="0"/>
      <c r="N34" s="0"/>
      <c r="O34" s="0"/>
      <c r="P34" s="0"/>
      <c r="Q34" s="0"/>
      <c r="R34" s="0"/>
      <c r="S34" s="0"/>
      <c r="T34" s="0"/>
    </row>
    <row r="35" customFormat="false" ht="12.8" hidden="false" customHeight="false" outlineLevel="0" collapsed="false">
      <c r="A35" s="67"/>
      <c r="B35" s="0"/>
      <c r="C35" s="0"/>
      <c r="D35" s="0"/>
      <c r="E35" s="0"/>
      <c r="F35" s="0"/>
      <c r="G35" s="0"/>
      <c r="H35" s="0"/>
      <c r="I35" s="0"/>
      <c r="J35" s="0"/>
      <c r="K35" s="0"/>
      <c r="L35" s="0"/>
      <c r="M35" s="0"/>
      <c r="N35" s="0"/>
      <c r="O35" s="0"/>
      <c r="P35" s="0"/>
      <c r="Q35" s="0"/>
      <c r="R35" s="0"/>
      <c r="S35" s="0"/>
      <c r="T35" s="0"/>
    </row>
    <row r="36" customFormat="false" ht="17.35" hidden="false" customHeight="false" outlineLevel="0" collapsed="false">
      <c r="B36" s="0"/>
      <c r="C36" s="0"/>
      <c r="F36" s="65"/>
      <c r="G36" s="65"/>
      <c r="H36" s="65"/>
      <c r="I36" s="65"/>
      <c r="J36" s="65"/>
      <c r="K36" s="65"/>
      <c r="L36" s="65"/>
      <c r="M36" s="0"/>
      <c r="N36" s="0"/>
      <c r="O36" s="0"/>
      <c r="P36" s="0"/>
      <c r="Q36" s="0"/>
      <c r="R36" s="0"/>
      <c r="S36" s="0"/>
      <c r="T36" s="0"/>
    </row>
    <row r="37" customFormat="false" ht="17.35" hidden="false" customHeight="false" outlineLevel="0" collapsed="false">
      <c r="B37" s="0"/>
      <c r="C37" s="0"/>
      <c r="F37" s="65"/>
      <c r="G37" s="65"/>
      <c r="H37" s="65"/>
      <c r="I37" s="65"/>
      <c r="J37" s="65"/>
      <c r="K37" s="65"/>
      <c r="L37" s="65"/>
      <c r="M37" s="0"/>
      <c r="N37" s="0"/>
      <c r="O37" s="0"/>
      <c r="P37" s="0"/>
      <c r="Q37" s="0"/>
      <c r="R37" s="0"/>
      <c r="S37" s="0"/>
      <c r="T37" s="0"/>
    </row>
    <row r="38" customFormat="false" ht="24.35" hidden="false" customHeight="true" outlineLevel="0" collapsed="false">
      <c r="B38" s="0"/>
      <c r="C38" s="0"/>
      <c r="E38" s="68" t="s">
        <v>55</v>
      </c>
      <c r="F38" s="68"/>
      <c r="G38" s="68"/>
      <c r="H38" s="68" t="s">
        <v>56</v>
      </c>
      <c r="I38" s="68" t="s">
        <v>57</v>
      </c>
      <c r="J38" s="68" t="s">
        <v>58</v>
      </c>
      <c r="K38" s="68" t="s">
        <v>59</v>
      </c>
      <c r="M38" s="0"/>
      <c r="N38" s="0"/>
      <c r="O38" s="0"/>
      <c r="P38" s="0"/>
      <c r="Q38" s="0"/>
      <c r="R38" s="0"/>
      <c r="S38" s="0"/>
      <c r="T38" s="0"/>
    </row>
    <row r="39" customFormat="false" ht="17.4" hidden="false" customHeight="false" outlineLevel="0" collapsed="false">
      <c r="B39" s="0"/>
      <c r="C39" s="30" t="s">
        <v>60</v>
      </c>
      <c r="E39" s="69" t="s">
        <v>61</v>
      </c>
      <c r="F39" s="70"/>
      <c r="G39" s="71"/>
      <c r="H39" s="72" t="s">
        <v>62</v>
      </c>
      <c r="I39" s="72" t="s">
        <v>63</v>
      </c>
      <c r="J39" s="72" t="s">
        <v>63</v>
      </c>
      <c r="K39" s="72" t="s">
        <v>63</v>
      </c>
      <c r="L39" s="65"/>
      <c r="M39" s="0"/>
      <c r="N39" s="0"/>
      <c r="O39" s="0"/>
      <c r="P39" s="0"/>
      <c r="Q39" s="0"/>
      <c r="R39" s="0"/>
      <c r="S39" s="0"/>
      <c r="T39" s="0"/>
    </row>
    <row r="40" customFormat="false" ht="17.4" hidden="false" customHeight="false" outlineLevel="0" collapsed="false">
      <c r="B40" s="0"/>
      <c r="C40" s="30" t="s">
        <v>64</v>
      </c>
      <c r="E40" s="69" t="s">
        <v>65</v>
      </c>
      <c r="F40" s="70"/>
      <c r="G40" s="71"/>
      <c r="H40" s="72" t="s">
        <v>66</v>
      </c>
      <c r="I40" s="72" t="s">
        <v>67</v>
      </c>
      <c r="J40" s="72"/>
      <c r="K40" s="72"/>
      <c r="L40" s="65"/>
      <c r="M40" s="0"/>
      <c r="N40" s="0"/>
      <c r="O40" s="0"/>
      <c r="P40" s="0"/>
      <c r="Q40" s="0"/>
      <c r="R40" s="0"/>
      <c r="S40" s="0"/>
      <c r="T40" s="0"/>
    </row>
    <row r="41" customFormat="false" ht="21.85" hidden="false" customHeight="true" outlineLevel="0" collapsed="false">
      <c r="B41" s="0"/>
      <c r="C41" s="0"/>
      <c r="E41" s="69" t="s">
        <v>68</v>
      </c>
      <c r="F41" s="70"/>
      <c r="G41" s="71"/>
      <c r="H41" s="72" t="s">
        <v>67</v>
      </c>
      <c r="I41" s="72"/>
      <c r="J41" s="72" t="s">
        <v>69</v>
      </c>
      <c r="K41" s="72"/>
      <c r="L41" s="65"/>
      <c r="M41" s="0"/>
      <c r="N41" s="0"/>
      <c r="O41" s="0"/>
      <c r="P41" s="0"/>
      <c r="Q41" s="0"/>
      <c r="R41" s="0"/>
      <c r="S41" s="0"/>
      <c r="T41" s="0"/>
    </row>
    <row r="42" customFormat="false" ht="17.4" hidden="false" customHeight="false" outlineLevel="0" collapsed="false">
      <c r="B42" s="0"/>
      <c r="C42" s="0"/>
      <c r="E42" s="69" t="s">
        <v>70</v>
      </c>
      <c r="F42" s="70"/>
      <c r="G42" s="71"/>
      <c r="H42" s="72"/>
      <c r="I42" s="72" t="s">
        <v>67</v>
      </c>
      <c r="J42" s="72"/>
      <c r="K42" s="72"/>
      <c r="L42" s="65"/>
      <c r="M42" s="0"/>
      <c r="N42" s="0"/>
      <c r="O42" s="0"/>
      <c r="P42" s="0"/>
      <c r="Q42" s="0"/>
      <c r="R42" s="0"/>
      <c r="S42" s="0"/>
      <c r="T42" s="0"/>
    </row>
    <row r="43" customFormat="false" ht="17.4" hidden="false" customHeight="false" outlineLevel="0" collapsed="false">
      <c r="B43" s="0"/>
      <c r="C43" s="0"/>
      <c r="E43" s="69" t="s">
        <v>71</v>
      </c>
      <c r="F43" s="70"/>
      <c r="G43" s="71"/>
      <c r="H43" s="72"/>
      <c r="I43" s="72"/>
      <c r="J43" s="72"/>
      <c r="K43" s="72" t="s">
        <v>67</v>
      </c>
      <c r="L43" s="65"/>
      <c r="M43" s="0"/>
      <c r="N43" s="0"/>
      <c r="O43" s="0"/>
      <c r="P43" s="0"/>
      <c r="Q43" s="0"/>
      <c r="R43" s="0"/>
      <c r="S43" s="0"/>
      <c r="T43" s="0"/>
    </row>
    <row r="44" customFormat="false" ht="17.4" hidden="false" customHeight="false" outlineLevel="0" collapsed="false">
      <c r="B44" s="0"/>
      <c r="C44" s="0"/>
      <c r="E44" s="69" t="s">
        <v>72</v>
      </c>
      <c r="F44" s="70"/>
      <c r="G44" s="71"/>
      <c r="H44" s="72" t="s">
        <v>69</v>
      </c>
      <c r="I44" s="72"/>
      <c r="J44" s="72" t="s">
        <v>67</v>
      </c>
      <c r="K44" s="72"/>
      <c r="L44" s="65"/>
      <c r="M44" s="0"/>
      <c r="N44" s="0"/>
      <c r="O44" s="0"/>
      <c r="P44" s="0"/>
      <c r="Q44" s="0"/>
      <c r="R44" s="0"/>
      <c r="S44" s="0"/>
      <c r="T44" s="0"/>
    </row>
    <row r="45" customFormat="false" ht="17.4" hidden="false" customHeight="false" outlineLevel="0" collapsed="false">
      <c r="B45" s="0"/>
      <c r="C45" s="0"/>
      <c r="E45" s="69" t="s">
        <v>73</v>
      </c>
      <c r="F45" s="70"/>
      <c r="G45" s="71"/>
      <c r="H45" s="72" t="s">
        <v>67</v>
      </c>
      <c r="I45" s="72"/>
      <c r="J45" s="72" t="s">
        <v>69</v>
      </c>
      <c r="K45" s="72"/>
      <c r="L45" s="65"/>
      <c r="M45" s="0"/>
      <c r="N45" s="0"/>
      <c r="O45" s="0"/>
      <c r="P45" s="0"/>
      <c r="Q45" s="0"/>
      <c r="R45" s="0"/>
      <c r="S45" s="0"/>
      <c r="T45" s="0"/>
    </row>
    <row r="46" customFormat="false" ht="17.4" hidden="false" customHeight="false" outlineLevel="0" collapsed="false">
      <c r="B46" s="0"/>
      <c r="C46" s="0"/>
      <c r="E46" s="69" t="s">
        <v>74</v>
      </c>
      <c r="F46" s="70"/>
      <c r="G46" s="71"/>
      <c r="H46" s="72" t="s">
        <v>66</v>
      </c>
      <c r="I46" s="72"/>
      <c r="J46" s="72"/>
      <c r="K46" s="72" t="s">
        <v>67</v>
      </c>
      <c r="M46" s="0"/>
      <c r="N46" s="0"/>
      <c r="O46" s="0"/>
      <c r="P46" s="0"/>
      <c r="Q46" s="0"/>
      <c r="R46" s="0"/>
      <c r="S46" s="0"/>
      <c r="T46" s="0"/>
    </row>
    <row r="47" customFormat="false" ht="12.8" hidden="false" customHeight="false" outlineLevel="0" collapsed="false">
      <c r="B47" s="0"/>
      <c r="C47" s="0"/>
      <c r="D47" s="67"/>
      <c r="E47" s="67"/>
      <c r="F47" s="67"/>
      <c r="G47" s="67"/>
      <c r="H47" s="67"/>
      <c r="I47" s="67"/>
      <c r="J47" s="67"/>
      <c r="K47" s="67"/>
      <c r="L47" s="67"/>
      <c r="M47" s="0"/>
      <c r="N47" s="0"/>
      <c r="O47" s="0"/>
      <c r="P47" s="0"/>
      <c r="Q47" s="0"/>
      <c r="R47" s="0"/>
      <c r="S47" s="0"/>
      <c r="T47" s="0"/>
    </row>
    <row r="48" customFormat="false" ht="12.8" hidden="false" customHeight="false" outlineLevel="0" collapsed="false">
      <c r="B48" s="0"/>
      <c r="C48" s="0"/>
      <c r="E48" s="0"/>
      <c r="M48" s="0"/>
      <c r="N48" s="0"/>
      <c r="O48" s="0"/>
      <c r="P48" s="0"/>
      <c r="Q48" s="0"/>
      <c r="R48" s="0"/>
      <c r="S48" s="0"/>
      <c r="T48" s="0"/>
    </row>
    <row r="49" customFormat="false" ht="12.8" hidden="false" customHeight="false" outlineLevel="0" collapsed="false">
      <c r="B49" s="0"/>
      <c r="C49" s="0"/>
      <c r="E49" s="0"/>
      <c r="M49" s="0"/>
      <c r="N49" s="0"/>
      <c r="O49" s="0"/>
      <c r="P49" s="0"/>
      <c r="Q49" s="0"/>
      <c r="R49" s="0"/>
      <c r="S49" s="0"/>
      <c r="T49" s="0"/>
    </row>
    <row r="50" customFormat="false" ht="12.8" hidden="false" customHeight="false" outlineLevel="0" collapsed="false">
      <c r="B50" s="0"/>
      <c r="C50" s="0"/>
      <c r="E50" s="0"/>
      <c r="M50" s="0"/>
      <c r="N50" s="0"/>
      <c r="O50" s="0"/>
      <c r="P50" s="0"/>
      <c r="Q50" s="0"/>
      <c r="R50" s="0"/>
      <c r="S50" s="0"/>
      <c r="T50" s="0"/>
    </row>
    <row r="51" customFormat="false" ht="12.8" hidden="false" customHeight="false" outlineLevel="0" collapsed="false">
      <c r="B51" s="0"/>
      <c r="C51" s="0"/>
      <c r="D51" s="0"/>
      <c r="E51" s="0"/>
      <c r="F51" s="0"/>
      <c r="G51" s="0"/>
      <c r="H51" s="0"/>
      <c r="I51" s="0"/>
      <c r="J51" s="0"/>
      <c r="K51" s="0"/>
      <c r="L51" s="0"/>
      <c r="M51" s="0"/>
      <c r="N51" s="0"/>
      <c r="O51" s="0"/>
      <c r="P51" s="0"/>
      <c r="Q51" s="0"/>
      <c r="R51" s="0"/>
      <c r="S51" s="0"/>
      <c r="T51" s="0"/>
    </row>
    <row r="52" customFormat="false" ht="12.8" hidden="false" customHeight="false" outlineLevel="0" collapsed="false">
      <c r="B52" s="0"/>
      <c r="T52" s="0"/>
    </row>
    <row r="53" customFormat="false" ht="49.25" hidden="false" customHeight="true" outlineLevel="0" collapsed="false">
      <c r="C53" s="68" t="s">
        <v>75</v>
      </c>
      <c r="D53" s="68"/>
      <c r="E53" s="68"/>
      <c r="F53" s="68" t="s">
        <v>76</v>
      </c>
      <c r="G53" s="68" t="s">
        <v>77</v>
      </c>
      <c r="H53" s="73" t="s">
        <v>78</v>
      </c>
      <c r="I53" s="68" t="s">
        <v>79</v>
      </c>
      <c r="J53" s="68" t="s">
        <v>80</v>
      </c>
      <c r="K53" s="68" t="s">
        <v>81</v>
      </c>
      <c r="L53" s="68" t="s">
        <v>82</v>
      </c>
      <c r="M53" s="68" t="s">
        <v>83</v>
      </c>
      <c r="N53" s="68" t="s">
        <v>84</v>
      </c>
      <c r="O53" s="68" t="s">
        <v>85</v>
      </c>
      <c r="P53" s="73" t="s">
        <v>86</v>
      </c>
      <c r="Q53" s="68" t="s">
        <v>87</v>
      </c>
      <c r="R53" s="68" t="s">
        <v>88</v>
      </c>
      <c r="S53" s="68" t="s">
        <v>89</v>
      </c>
    </row>
    <row r="54" customFormat="false" ht="17.4"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7.4" hidden="false" customHeight="false" outlineLevel="0" collapsed="false">
      <c r="B55" s="0"/>
      <c r="C55" s="69" t="s">
        <v>65</v>
      </c>
      <c r="D55" s="70"/>
      <c r="E55" s="71"/>
      <c r="F55" s="72"/>
      <c r="G55" s="72" t="s">
        <v>90</v>
      </c>
      <c r="H55" s="72" t="s">
        <v>90</v>
      </c>
      <c r="I55" s="72" t="s">
        <v>90</v>
      </c>
      <c r="J55" s="72"/>
      <c r="K55" s="72"/>
      <c r="L55" s="72"/>
      <c r="M55" s="72"/>
      <c r="N55" s="72"/>
      <c r="O55" s="72"/>
      <c r="P55" s="72"/>
      <c r="Q55" s="72"/>
      <c r="R55" s="72"/>
      <c r="S55" s="72" t="s">
        <v>90</v>
      </c>
    </row>
    <row r="56" customFormat="false" ht="17.4" hidden="false" customHeight="false" outlineLevel="0" collapsed="false">
      <c r="B56" s="0"/>
      <c r="C56" s="69" t="s">
        <v>68</v>
      </c>
      <c r="D56" s="70"/>
      <c r="E56" s="71"/>
      <c r="F56" s="72"/>
      <c r="G56" s="72"/>
      <c r="H56" s="72"/>
      <c r="I56" s="72"/>
      <c r="J56" s="72" t="s">
        <v>90</v>
      </c>
      <c r="K56" s="72"/>
      <c r="L56" s="72"/>
      <c r="M56" s="72"/>
      <c r="N56" s="72"/>
      <c r="O56" s="72"/>
      <c r="P56" s="72"/>
      <c r="Q56" s="72"/>
      <c r="R56" s="72" t="s">
        <v>90</v>
      </c>
      <c r="S56" s="72"/>
    </row>
    <row r="57" customFormat="false" ht="17.4" hidden="false" customHeight="false" outlineLevel="0" collapsed="false">
      <c r="B57" s="0"/>
      <c r="C57" s="69" t="s">
        <v>70</v>
      </c>
      <c r="D57" s="70"/>
      <c r="E57" s="71"/>
      <c r="F57" s="72"/>
      <c r="G57" s="72"/>
      <c r="H57" s="72"/>
      <c r="I57" s="72"/>
      <c r="J57" s="72"/>
      <c r="K57" s="72" t="s">
        <v>90</v>
      </c>
      <c r="L57" s="72"/>
      <c r="M57" s="72"/>
      <c r="N57" s="72"/>
      <c r="O57" s="72"/>
      <c r="P57" s="72"/>
      <c r="Q57" s="72"/>
      <c r="R57" s="72" t="s">
        <v>90</v>
      </c>
      <c r="S57" s="72"/>
    </row>
    <row r="58" customFormat="false" ht="17.4" hidden="false" customHeight="false" outlineLevel="0" collapsed="false">
      <c r="B58" s="0"/>
      <c r="C58" s="69" t="s">
        <v>71</v>
      </c>
      <c r="D58" s="70"/>
      <c r="E58" s="71"/>
      <c r="F58" s="72"/>
      <c r="G58" s="72"/>
      <c r="H58" s="72"/>
      <c r="I58" s="72"/>
      <c r="J58" s="72"/>
      <c r="K58" s="72"/>
      <c r="L58" s="72" t="s">
        <v>90</v>
      </c>
      <c r="M58" s="72"/>
      <c r="N58" s="72"/>
      <c r="O58" s="72"/>
      <c r="P58" s="72"/>
      <c r="Q58" s="72"/>
      <c r="R58" s="72" t="s">
        <v>90</v>
      </c>
      <c r="S58" s="72"/>
    </row>
    <row r="59" customFormat="false" ht="17.4" hidden="false" customHeight="false" outlineLevel="0" collapsed="false">
      <c r="B59" s="0"/>
      <c r="C59" s="69" t="s">
        <v>72</v>
      </c>
      <c r="D59" s="70"/>
      <c r="E59" s="71"/>
      <c r="F59" s="72"/>
      <c r="G59" s="72"/>
      <c r="H59" s="72"/>
      <c r="I59" s="72"/>
      <c r="J59" s="72"/>
      <c r="K59" s="72"/>
      <c r="L59" s="72"/>
      <c r="M59" s="72" t="s">
        <v>90</v>
      </c>
      <c r="N59" s="72"/>
      <c r="O59" s="72"/>
      <c r="P59" s="72"/>
      <c r="Q59" s="72"/>
      <c r="R59" s="72" t="s">
        <v>90</v>
      </c>
      <c r="S59" s="72"/>
    </row>
    <row r="60" customFormat="false" ht="17.4" hidden="false" customHeight="false" outlineLevel="0" collapsed="false">
      <c r="B60" s="0"/>
      <c r="C60" s="69" t="s">
        <v>73</v>
      </c>
      <c r="D60" s="70"/>
      <c r="E60" s="71"/>
      <c r="F60" s="72"/>
      <c r="G60" s="72"/>
      <c r="H60" s="72"/>
      <c r="I60" s="72"/>
      <c r="J60" s="72"/>
      <c r="K60" s="72"/>
      <c r="L60" s="72"/>
      <c r="M60" s="72"/>
      <c r="N60" s="72" t="s">
        <v>90</v>
      </c>
      <c r="O60" s="72"/>
      <c r="P60" s="72"/>
      <c r="Q60" s="72"/>
      <c r="R60" s="72" t="s">
        <v>90</v>
      </c>
      <c r="S60" s="72"/>
    </row>
    <row r="61" customFormat="false" ht="17.4" hidden="false" customHeight="false" outlineLevel="0" collapsed="false">
      <c r="B61" s="0"/>
      <c r="C61" s="69" t="s">
        <v>74</v>
      </c>
      <c r="D61" s="70"/>
      <c r="E61" s="71"/>
      <c r="F61" s="72"/>
      <c r="G61" s="72"/>
      <c r="H61" s="72"/>
      <c r="I61" s="72"/>
      <c r="J61" s="72"/>
      <c r="K61" s="72"/>
      <c r="L61" s="72"/>
      <c r="M61" s="72"/>
      <c r="N61" s="72"/>
      <c r="O61" s="72" t="s">
        <v>90</v>
      </c>
      <c r="P61" s="72" t="s">
        <v>90</v>
      </c>
      <c r="Q61" s="72" t="s">
        <v>90</v>
      </c>
      <c r="R61" s="72" t="s">
        <v>90</v>
      </c>
      <c r="S61" s="72"/>
    </row>
    <row r="62" customFormat="false" ht="12.8" hidden="false" customHeight="false" outlineLevel="0" collapsed="false">
      <c r="B62" s="0"/>
      <c r="C62" s="0"/>
      <c r="D62" s="0"/>
      <c r="E62" s="0"/>
      <c r="F62" s="0"/>
      <c r="G62" s="0"/>
      <c r="H62" s="0"/>
      <c r="I62" s="0"/>
      <c r="J62" s="0"/>
      <c r="K62" s="66"/>
      <c r="L62" s="66"/>
      <c r="M62" s="66"/>
    </row>
    <row r="63" customFormat="false" ht="12.8" hidden="false" customHeight="false" outlineLevel="0" collapsed="false">
      <c r="B63" s="0"/>
      <c r="C63" s="0"/>
      <c r="D63" s="0"/>
      <c r="E63" s="0"/>
      <c r="F63" s="0"/>
      <c r="G63" s="0"/>
      <c r="H63" s="0"/>
      <c r="I63" s="0"/>
      <c r="J63" s="0"/>
      <c r="K63" s="66"/>
      <c r="L63" s="66"/>
      <c r="M63" s="66"/>
    </row>
    <row r="64" customFormat="false" ht="12.8" hidden="false" customHeight="false" outlineLevel="0" collapsed="false">
      <c r="B64" s="0"/>
      <c r="C64" s="0"/>
      <c r="D64" s="0"/>
      <c r="E64" s="0"/>
      <c r="F64" s="0"/>
      <c r="G64" s="0"/>
      <c r="H64" s="0"/>
      <c r="I64" s="0"/>
      <c r="J64" s="0"/>
      <c r="K64" s="66"/>
      <c r="L64" s="66"/>
      <c r="M64" s="66"/>
    </row>
    <row r="65" customFormat="false" ht="12.8" hidden="false" customHeight="false" outlineLevel="0" collapsed="false">
      <c r="B65" s="0"/>
      <c r="C65" s="0"/>
      <c r="D65" s="0"/>
      <c r="E65" s="0"/>
      <c r="F65" s="0"/>
      <c r="G65" s="0"/>
      <c r="H65" s="0"/>
      <c r="I65" s="0"/>
      <c r="J65" s="0"/>
    </row>
    <row r="66" customFormat="false" ht="12.8" hidden="false" customHeight="false" outlineLevel="0" collapsed="false">
      <c r="B66" s="0"/>
      <c r="C66" s="0"/>
      <c r="D66" s="0"/>
      <c r="E66" s="0"/>
      <c r="F66" s="0"/>
      <c r="G66" s="0"/>
      <c r="H66" s="0"/>
      <c r="I66" s="0"/>
      <c r="J66" s="0"/>
      <c r="K66" s="67"/>
      <c r="L66" s="67"/>
      <c r="M66" s="67"/>
    </row>
    <row r="67" customFormat="false" ht="12.8" hidden="false" customHeight="false" outlineLevel="0" collapsed="false">
      <c r="B67" s="0"/>
      <c r="D67" s="0"/>
      <c r="E67" s="0"/>
      <c r="F67" s="0"/>
      <c r="G67" s="0"/>
      <c r="H67" s="0"/>
      <c r="I67" s="0"/>
      <c r="J67" s="0"/>
    </row>
    <row r="68" customFormat="false" ht="12.8" hidden="false" customHeight="false" outlineLevel="0" collapsed="false">
      <c r="B68" s="0"/>
      <c r="D68" s="0"/>
      <c r="E68" s="0"/>
      <c r="F68" s="0"/>
      <c r="G68" s="0"/>
      <c r="H68" s="0"/>
      <c r="I68" s="0"/>
      <c r="J68" s="0"/>
    </row>
    <row r="69" customFormat="false" ht="12.8" hidden="false" customHeight="false" outlineLevel="0" collapsed="false">
      <c r="B69" s="0"/>
      <c r="C69" s="0"/>
      <c r="D69" s="0"/>
      <c r="E69" s="0"/>
      <c r="F69" s="0"/>
      <c r="G69" s="0"/>
      <c r="H69" s="0"/>
      <c r="I69" s="0"/>
      <c r="J69" s="0"/>
    </row>
    <row r="70" customFormat="false" ht="12.8" hidden="false" customHeight="false" outlineLevel="0" collapsed="false">
      <c r="C70" s="0"/>
    </row>
    <row r="71" customFormat="false" ht="12.8" hidden="false" customHeight="false" outlineLevel="0" collapsed="false">
      <c r="C71" s="0"/>
    </row>
    <row r="72" customFormat="false" ht="12.8" hidden="false" customHeight="false" outlineLevel="0" collapsed="false">
      <c r="C72" s="0"/>
      <c r="D72" s="0"/>
      <c r="E72" s="0"/>
      <c r="F72" s="0"/>
      <c r="G72" s="0"/>
      <c r="H72" s="0"/>
      <c r="I72" s="0"/>
      <c r="J72" s="0"/>
      <c r="K72" s="0"/>
      <c r="L72" s="0"/>
      <c r="M72" s="0"/>
      <c r="N72" s="0"/>
      <c r="O72" s="0"/>
      <c r="P72" s="0"/>
      <c r="Q72" s="0"/>
      <c r="R72" s="0"/>
      <c r="S72" s="0"/>
    </row>
    <row r="73" customFormat="false" ht="12.8" hidden="false" customHeight="false" outlineLevel="0" collapsed="false">
      <c r="C73" s="0"/>
      <c r="D73" s="0"/>
      <c r="E73" s="0"/>
      <c r="F73" s="0"/>
      <c r="G73" s="0"/>
      <c r="H73" s="0"/>
      <c r="I73" s="0"/>
      <c r="J73" s="0"/>
      <c r="K73" s="0"/>
      <c r="L73" s="0"/>
      <c r="M73" s="0"/>
      <c r="N73" s="0"/>
      <c r="O73" s="0"/>
      <c r="P73" s="0"/>
      <c r="Q73" s="0"/>
      <c r="R73" s="0"/>
      <c r="S73" s="0"/>
    </row>
    <row r="74" customFormat="false" ht="12.8" hidden="false" customHeight="false" outlineLevel="0" collapsed="false">
      <c r="C74" s="0"/>
      <c r="D74" s="0"/>
      <c r="E74" s="0"/>
      <c r="F74" s="0"/>
      <c r="G74" s="0"/>
      <c r="H74" s="0"/>
      <c r="I74" s="0"/>
      <c r="J74" s="0"/>
      <c r="K74" s="0"/>
      <c r="L74" s="0"/>
      <c r="M74" s="0"/>
      <c r="N74" s="0"/>
      <c r="O74" s="0"/>
      <c r="P74" s="0"/>
      <c r="Q74" s="0"/>
      <c r="R74" s="0"/>
      <c r="S74" s="0"/>
    </row>
    <row r="75" customFormat="false" ht="12.8" hidden="false" customHeight="false" outlineLevel="0" collapsed="false">
      <c r="C75" s="0"/>
      <c r="D75" s="0"/>
      <c r="E75" s="0"/>
      <c r="F75" s="0"/>
      <c r="G75" s="0"/>
      <c r="H75" s="0"/>
      <c r="I75" s="0"/>
      <c r="J75" s="0"/>
      <c r="K75" s="0"/>
      <c r="L75" s="0"/>
      <c r="M75" s="0"/>
      <c r="N75" s="0"/>
      <c r="O75" s="0"/>
      <c r="P75" s="0"/>
      <c r="Q75" s="0"/>
      <c r="R75" s="0"/>
      <c r="S75" s="0"/>
    </row>
    <row r="76" customFormat="false" ht="12.8" hidden="false" customHeight="false" outlineLevel="0" collapsed="false">
      <c r="C76" s="0"/>
      <c r="D76" s="0"/>
      <c r="E76" s="0"/>
      <c r="F76" s="0"/>
      <c r="G76" s="0"/>
      <c r="H76" s="0"/>
      <c r="I76" s="0"/>
      <c r="J76" s="0"/>
      <c r="K76" s="0"/>
      <c r="L76" s="0"/>
      <c r="M76" s="0"/>
      <c r="N76" s="0"/>
      <c r="O76" s="0"/>
      <c r="P76" s="0"/>
      <c r="Q76" s="0"/>
      <c r="R76" s="0"/>
      <c r="S76" s="0"/>
    </row>
    <row r="77" customFormat="false" ht="12.8" hidden="false" customHeight="false" outlineLevel="0" collapsed="false">
      <c r="D77" s="0"/>
      <c r="E77" s="0"/>
      <c r="F77" s="0"/>
      <c r="G77" s="0"/>
      <c r="H77" s="0"/>
      <c r="I77" s="0"/>
      <c r="J77" s="0"/>
      <c r="K77" s="0"/>
      <c r="L77" s="0"/>
      <c r="M77" s="0"/>
      <c r="N77" s="0"/>
      <c r="O77" s="0"/>
      <c r="P77" s="0"/>
      <c r="Q77" s="0"/>
      <c r="R77" s="0"/>
      <c r="S77" s="0"/>
    </row>
    <row r="78" customFormat="false" ht="12.8" hidden="false" customHeight="false" outlineLevel="0" collapsed="false">
      <c r="D78" s="0"/>
      <c r="E78" s="0"/>
      <c r="F78" s="0"/>
      <c r="G78" s="0"/>
      <c r="H78" s="0"/>
      <c r="I78" s="0"/>
      <c r="J78" s="0"/>
      <c r="K78" s="0"/>
      <c r="L78" s="0"/>
      <c r="M78" s="0"/>
      <c r="N78" s="0"/>
      <c r="O78" s="0"/>
      <c r="P78" s="0"/>
      <c r="Q78" s="0"/>
      <c r="R78" s="0"/>
      <c r="S78" s="0"/>
    </row>
    <row r="79" customFormat="false" ht="12.8" hidden="false" customHeight="false" outlineLevel="0" collapsed="false">
      <c r="D79" s="0"/>
      <c r="E79" s="0"/>
      <c r="F79" s="0"/>
      <c r="G79" s="0"/>
      <c r="H79" s="0"/>
      <c r="I79" s="0"/>
      <c r="J79" s="0"/>
      <c r="K79" s="0"/>
      <c r="L79" s="0"/>
      <c r="M79" s="0"/>
      <c r="N79" s="0"/>
      <c r="O79" s="0"/>
      <c r="P79" s="0"/>
      <c r="Q79" s="0"/>
      <c r="R79" s="0"/>
      <c r="S79" s="0"/>
    </row>
    <row r="80" customFormat="false" ht="12.8" hidden="false" customHeight="false" outlineLevel="0" collapsed="false"/>
    <row r="81"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7"/>
  <sheetViews>
    <sheetView showFormulas="false" showGridLines="false" showRowColHeaders="true" showZeros="true" rightToLeft="false" tabSelected="false" showOutlineSymbols="true" defaultGridColor="true" view="normal" topLeftCell="A19" colorId="64" zoomScale="150" zoomScaleNormal="150" zoomScalePageLayoutView="100" workbookViewId="0">
      <selection pane="topLeft" activeCell="D56" activeCellId="0" sqref="D56"/>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22"/>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s="55" customFormat="true" ht="12.75" hidden="false" customHeight="true" outlineLevel="0" collapsed="false">
      <c r="A5" s="30"/>
      <c r="B5" s="30"/>
      <c r="C5" s="30"/>
      <c r="D5" s="65"/>
      <c r="E5" s="65"/>
      <c r="F5" s="65"/>
      <c r="G5" s="65"/>
      <c r="H5" s="65"/>
      <c r="I5" s="30"/>
      <c r="J5" s="30"/>
      <c r="K5" s="30"/>
      <c r="L5" s="30"/>
      <c r="M5" s="30"/>
      <c r="N5" s="30"/>
    </row>
    <row r="6" s="55" customFormat="true" ht="12.75" hidden="false" customHeight="true" outlineLevel="0" collapsed="false">
      <c r="A6" s="30"/>
      <c r="B6" s="30"/>
      <c r="C6" s="30"/>
      <c r="D6" s="74" t="s">
        <v>91</v>
      </c>
      <c r="E6" s="74"/>
      <c r="F6" s="74"/>
      <c r="G6" s="74"/>
      <c r="H6" s="74"/>
      <c r="I6" s="30"/>
      <c r="J6" s="30"/>
      <c r="K6" s="30"/>
      <c r="L6" s="30"/>
      <c r="M6" s="30"/>
      <c r="N6" s="30"/>
    </row>
    <row r="7" customFormat="false" ht="27.6" hidden="false" customHeight="false" outlineLevel="0" collapsed="false">
      <c r="B7" s="75" t="s">
        <v>92</v>
      </c>
      <c r="C7" s="76" t="s">
        <v>93</v>
      </c>
      <c r="D7" s="77" t="s">
        <v>94</v>
      </c>
      <c r="E7" s="78" t="s">
        <v>95</v>
      </c>
      <c r="F7" s="78" t="s">
        <v>96</v>
      </c>
      <c r="G7" s="78" t="s">
        <v>97</v>
      </c>
      <c r="H7" s="79" t="s">
        <v>98</v>
      </c>
    </row>
    <row r="8" customFormat="false" ht="29.25" hidden="false" customHeight="true" outlineLevel="0" collapsed="false">
      <c r="B8" s="80" t="n">
        <v>1</v>
      </c>
      <c r="C8" s="81" t="s">
        <v>2</v>
      </c>
      <c r="D8" s="82" t="n">
        <f aca="false">+MIN(D9:D25)</f>
        <v>42828</v>
      </c>
      <c r="E8" s="83" t="n">
        <f aca="false">+MAX(E9:E25)</f>
        <v>42864</v>
      </c>
      <c r="F8" s="84" t="s">
        <v>99</v>
      </c>
      <c r="G8" s="84" t="s">
        <v>99</v>
      </c>
      <c r="H8" s="85" t="n">
        <f aca="false">+SUM(H9:H25)</f>
        <v>228.9</v>
      </c>
    </row>
    <row r="9" customFormat="false" ht="13.5" hidden="false" customHeight="true" outlineLevel="0" collapsed="false">
      <c r="B9" s="86" t="n">
        <v>2</v>
      </c>
      <c r="C9" s="87" t="s">
        <v>100</v>
      </c>
      <c r="D9" s="88" t="n">
        <v>42828</v>
      </c>
      <c r="E9" s="89" t="n">
        <v>42829</v>
      </c>
      <c r="F9" s="90"/>
      <c r="G9" s="91" t="s">
        <v>101</v>
      </c>
      <c r="H9" s="92" t="n">
        <v>14</v>
      </c>
    </row>
    <row r="10" customFormat="false" ht="13.5" hidden="false" customHeight="true" outlineLevel="0" collapsed="false">
      <c r="B10" s="86" t="n">
        <v>3</v>
      </c>
      <c r="C10" s="87" t="s">
        <v>102</v>
      </c>
      <c r="D10" s="88" t="n">
        <v>42830</v>
      </c>
      <c r="E10" s="89" t="n">
        <v>42832</v>
      </c>
      <c r="F10" s="93" t="n">
        <v>2</v>
      </c>
      <c r="G10" s="91" t="s">
        <v>56</v>
      </c>
      <c r="H10" s="92" t="n">
        <v>21</v>
      </c>
    </row>
    <row r="11" customFormat="false" ht="13.5" hidden="false" customHeight="true" outlineLevel="0" collapsed="false">
      <c r="B11" s="86" t="n">
        <v>4</v>
      </c>
      <c r="C11" s="87" t="s">
        <v>103</v>
      </c>
      <c r="D11" s="88" t="n">
        <v>42835</v>
      </c>
      <c r="E11" s="89" t="n">
        <v>42853</v>
      </c>
      <c r="F11" s="93" t="n">
        <v>3</v>
      </c>
      <c r="G11" s="91" t="s">
        <v>104</v>
      </c>
      <c r="H11" s="92" t="n">
        <v>10.5</v>
      </c>
    </row>
    <row r="12" customFormat="false" ht="13.5" hidden="false" customHeight="true" outlineLevel="0" collapsed="false">
      <c r="B12" s="86" t="n">
        <v>5</v>
      </c>
      <c r="C12" s="87" t="s">
        <v>105</v>
      </c>
      <c r="D12" s="88" t="n">
        <v>42857</v>
      </c>
      <c r="E12" s="89" t="n">
        <v>42858</v>
      </c>
      <c r="F12" s="93" t="s">
        <v>106</v>
      </c>
      <c r="G12" s="91" t="s">
        <v>56</v>
      </c>
      <c r="H12" s="92" t="n">
        <v>14</v>
      </c>
    </row>
    <row r="13" customFormat="false" ht="13.5" hidden="false" customHeight="true" outlineLevel="0" collapsed="false">
      <c r="B13" s="86" t="n">
        <v>6</v>
      </c>
      <c r="C13" s="87" t="s">
        <v>107</v>
      </c>
      <c r="D13" s="88" t="n">
        <v>42835</v>
      </c>
      <c r="E13" s="89" t="n">
        <v>42838</v>
      </c>
      <c r="F13" s="93" t="n">
        <v>3</v>
      </c>
      <c r="G13" s="91" t="s">
        <v>108</v>
      </c>
      <c r="H13" s="92" t="n">
        <v>29.4</v>
      </c>
    </row>
    <row r="14" customFormat="false" ht="13.5" hidden="false" customHeight="true" outlineLevel="0" collapsed="false">
      <c r="B14" s="86" t="n">
        <v>7</v>
      </c>
      <c r="C14" s="87" t="s">
        <v>109</v>
      </c>
      <c r="D14" s="88" t="n">
        <v>42839</v>
      </c>
      <c r="E14" s="89" t="n">
        <v>42843</v>
      </c>
      <c r="F14" s="93" t="n">
        <v>6</v>
      </c>
      <c r="G14" s="91" t="s">
        <v>58</v>
      </c>
      <c r="H14" s="92" t="n">
        <v>21</v>
      </c>
    </row>
    <row r="15" customFormat="false" ht="13.5" hidden="false" customHeight="true" outlineLevel="0" collapsed="false">
      <c r="B15" s="86" t="n">
        <v>8</v>
      </c>
      <c r="C15" s="87" t="s">
        <v>110</v>
      </c>
      <c r="D15" s="88" t="n">
        <v>42844</v>
      </c>
      <c r="E15" s="89" t="n">
        <v>42849</v>
      </c>
      <c r="F15" s="93" t="n">
        <v>7</v>
      </c>
      <c r="G15" s="91" t="s">
        <v>59</v>
      </c>
      <c r="H15" s="92" t="n">
        <v>28</v>
      </c>
    </row>
    <row r="16" customFormat="false" ht="13.5" hidden="false" customHeight="true" outlineLevel="0" collapsed="false">
      <c r="B16" s="86" t="n">
        <v>9</v>
      </c>
      <c r="C16" s="87" t="s">
        <v>111</v>
      </c>
      <c r="D16" s="88" t="n">
        <v>42844</v>
      </c>
      <c r="E16" s="89" t="n">
        <v>42845</v>
      </c>
      <c r="F16" s="93" t="n">
        <v>7</v>
      </c>
      <c r="G16" s="91" t="s">
        <v>58</v>
      </c>
      <c r="H16" s="92" t="n">
        <v>14</v>
      </c>
    </row>
    <row r="17" customFormat="false" ht="13.5" hidden="false" customHeight="true" outlineLevel="0" collapsed="false">
      <c r="B17" s="86" t="n">
        <v>10</v>
      </c>
      <c r="C17" s="87" t="s">
        <v>112</v>
      </c>
      <c r="D17" s="88" t="n">
        <v>42846</v>
      </c>
      <c r="E17" s="89" t="n">
        <v>42846</v>
      </c>
      <c r="F17" s="93" t="n">
        <v>7</v>
      </c>
      <c r="G17" s="91" t="s">
        <v>58</v>
      </c>
      <c r="H17" s="92" t="n">
        <v>7</v>
      </c>
    </row>
    <row r="18" customFormat="false" ht="13.5" hidden="false" customHeight="true" outlineLevel="0" collapsed="false">
      <c r="B18" s="86" t="n">
        <v>11</v>
      </c>
      <c r="C18" s="87" t="s">
        <v>113</v>
      </c>
      <c r="D18" s="88" t="n">
        <v>42850</v>
      </c>
      <c r="E18" s="89" t="n">
        <v>42851</v>
      </c>
      <c r="F18" s="93" t="s">
        <v>114</v>
      </c>
      <c r="G18" s="91" t="s">
        <v>58</v>
      </c>
      <c r="H18" s="92" t="n">
        <v>14</v>
      </c>
    </row>
    <row r="19" customFormat="false" ht="13.5" hidden="false" customHeight="true" outlineLevel="0" collapsed="false">
      <c r="B19" s="86" t="n">
        <v>12</v>
      </c>
      <c r="C19" s="87" t="s">
        <v>115</v>
      </c>
      <c r="D19" s="88" t="n">
        <v>42839</v>
      </c>
      <c r="E19" s="89" t="n">
        <v>42843</v>
      </c>
      <c r="F19" s="93" t="n">
        <v>6</v>
      </c>
      <c r="G19" s="91" t="s">
        <v>59</v>
      </c>
      <c r="H19" s="92" t="n">
        <v>21</v>
      </c>
    </row>
    <row r="20" customFormat="false" ht="13.5" hidden="false" customHeight="true" outlineLevel="0" collapsed="false">
      <c r="B20" s="86" t="n">
        <v>13</v>
      </c>
      <c r="C20" s="87" t="s">
        <v>116</v>
      </c>
      <c r="D20" s="88" t="n">
        <v>42850</v>
      </c>
      <c r="E20" s="89" t="n">
        <v>42851</v>
      </c>
      <c r="F20" s="93" t="n">
        <v>6</v>
      </c>
      <c r="G20" s="91" t="s">
        <v>59</v>
      </c>
      <c r="H20" s="92" t="n">
        <v>14</v>
      </c>
    </row>
    <row r="21" customFormat="false" ht="13.5" hidden="false" customHeight="true" outlineLevel="0" collapsed="false">
      <c r="B21" s="86" t="n">
        <v>14</v>
      </c>
      <c r="C21" s="87" t="s">
        <v>117</v>
      </c>
      <c r="D21" s="88" t="n">
        <v>42852</v>
      </c>
      <c r="E21" s="89" t="n">
        <v>42856</v>
      </c>
      <c r="F21" s="93" t="s">
        <v>118</v>
      </c>
      <c r="G21" s="91" t="s">
        <v>119</v>
      </c>
      <c r="H21" s="92" t="n">
        <v>21</v>
      </c>
    </row>
    <row r="22" customFormat="false" ht="13.5" hidden="false" customHeight="true" outlineLevel="0" collapsed="false">
      <c r="B22" s="86" t="n">
        <v>15</v>
      </c>
      <c r="C22" s="87" t="s">
        <v>120</v>
      </c>
      <c r="D22" s="88" t="n">
        <v>42832</v>
      </c>
      <c r="E22" s="89" t="n">
        <v>42832</v>
      </c>
      <c r="F22" s="93" t="n">
        <v>2</v>
      </c>
      <c r="G22" s="90"/>
      <c r="H22" s="92" t="n">
        <v>0</v>
      </c>
    </row>
    <row r="23" customFormat="false" ht="13.5" hidden="false" customHeight="true" outlineLevel="0" collapsed="false">
      <c r="B23" s="86" t="n">
        <v>16</v>
      </c>
      <c r="C23" s="87" t="s">
        <v>121</v>
      </c>
      <c r="D23" s="88" t="n">
        <v>42839</v>
      </c>
      <c r="E23" s="89" t="n">
        <v>42839</v>
      </c>
      <c r="F23" s="93" t="n">
        <v>3</v>
      </c>
      <c r="G23" s="90"/>
      <c r="H23" s="92" t="n">
        <v>0</v>
      </c>
    </row>
    <row r="24" customFormat="false" ht="13.5" hidden="false" customHeight="true" outlineLevel="0" collapsed="false">
      <c r="B24" s="86" t="n">
        <v>17</v>
      </c>
      <c r="C24" s="87" t="s">
        <v>122</v>
      </c>
      <c r="D24" s="88" t="n">
        <v>42864</v>
      </c>
      <c r="E24" s="89" t="n">
        <v>42864</v>
      </c>
      <c r="F24" s="93" t="n">
        <v>14</v>
      </c>
      <c r="G24" s="90"/>
      <c r="H24" s="92" t="n">
        <v>0</v>
      </c>
    </row>
    <row r="25" customFormat="false" ht="13.5" hidden="false" customHeight="true" outlineLevel="0" collapsed="false">
      <c r="B25" s="94" t="n">
        <v>18</v>
      </c>
      <c r="C25" s="95" t="s">
        <v>123</v>
      </c>
      <c r="D25" s="96" t="n">
        <v>42864</v>
      </c>
      <c r="E25" s="97" t="n">
        <v>42864</v>
      </c>
      <c r="F25" s="98" t="n">
        <v>5</v>
      </c>
      <c r="G25" s="99"/>
      <c r="H25" s="100" t="n">
        <v>0</v>
      </c>
    </row>
    <row r="26" customFormat="false" ht="13.5" hidden="false" customHeight="true" outlineLevel="0" collapsed="false">
      <c r="D26" s="65"/>
      <c r="E26" s="65"/>
      <c r="F26" s="65"/>
      <c r="G26" s="65"/>
      <c r="H26" s="65"/>
    </row>
    <row r="27" customFormat="false" ht="13.5" hidden="false" customHeight="true" outlineLevel="0" collapsed="false">
      <c r="A27" s="67"/>
      <c r="B27" s="67"/>
      <c r="C27" s="67"/>
      <c r="D27" s="67"/>
      <c r="E27" s="67"/>
      <c r="F27" s="67"/>
      <c r="G27" s="67"/>
      <c r="H27" s="67"/>
      <c r="I27" s="67"/>
      <c r="J27" s="67"/>
      <c r="K27" s="67"/>
      <c r="L27" s="67"/>
    </row>
  </sheetData>
  <mergeCells count="4">
    <mergeCell ref="K1:M1"/>
    <mergeCell ref="K2:M2"/>
    <mergeCell ref="K3:M3"/>
    <mergeCell ref="D6:H6"/>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35" activeCellId="0" sqref="B35"/>
    </sheetView>
  </sheetViews>
  <sheetFormatPr defaultColWidth="11.4609375" defaultRowHeight="13.2" zeroHeight="false" outlineLevelRow="0" outlineLevelCol="0"/>
  <cols>
    <col collapsed="false" customWidth="true" hidden="false" outlineLevel="0" max="1" min="1" style="30" width="40.88"/>
    <col collapsed="false" customWidth="true" hidden="false" outlineLevel="0" max="2" min="2" style="30" width="55.33"/>
    <col collapsed="false" customWidth="true" hidden="false" outlineLevel="0" max="3" min="3" style="30" width="13.55"/>
    <col collapsed="false" customWidth="true" hidden="false" outlineLevel="0" max="4" min="4" style="30" width="13.33"/>
    <col collapsed="false" customWidth="true" hidden="false" outlineLevel="0" max="5" min="5" style="30" width="8.33"/>
    <col collapsed="false" customWidth="true" hidden="false" outlineLevel="0" max="6" min="6" style="30" width="13.33"/>
    <col collapsed="false" customWidth="true" hidden="false" outlineLevel="0" max="8" min="7" style="30" width="13.02"/>
    <col collapsed="false" customWidth="true" hidden="false" outlineLevel="0" max="9" min="9" style="30" width="12.44"/>
    <col collapsed="false" customWidth="true" hidden="false" outlineLevel="0" max="10" min="10" style="30" width="19.99"/>
    <col collapsed="false" customWidth="false" hidden="false" outlineLevel="0" max="1024" min="11" style="30" width="11.45"/>
  </cols>
  <sheetData>
    <row r="1" customFormat="false" ht="13.2" hidden="false" customHeight="false" outlineLevel="0" collapsed="false">
      <c r="A1" s="101" t="str">
        <f aca="false">"Risques / opportunités au "&amp;TEXT(F2,"jj/MM/AAAA")</f>
        <v>Risques / opportunités au 31/01/2022</v>
      </c>
      <c r="B1" s="101"/>
      <c r="C1" s="101"/>
      <c r="D1" s="101"/>
      <c r="E1" s="101"/>
      <c r="F1" s="102" t="str">
        <f aca="false">'1a-Identification Projet'!$L1</f>
        <v>Cosinus V0.1</v>
      </c>
      <c r="G1" s="102"/>
      <c r="H1" s="102"/>
      <c r="I1" s="102"/>
    </row>
    <row r="2" customFormat="false" ht="12.75" hidden="false" customHeight="true" outlineLevel="0" collapsed="false">
      <c r="A2" s="101"/>
      <c r="B2" s="101"/>
      <c r="C2" s="101"/>
      <c r="D2" s="101"/>
      <c r="E2" s="101"/>
      <c r="F2" s="103" t="n">
        <f aca="false">'1a-Identification Projet'!$L2</f>
        <v>44592</v>
      </c>
      <c r="G2" s="103"/>
      <c r="H2" s="103"/>
      <c r="I2" s="103"/>
    </row>
    <row r="3" customFormat="false" ht="12.75" hidden="false" customHeight="true" outlineLevel="0" collapsed="false">
      <c r="A3" s="101"/>
      <c r="B3" s="101"/>
      <c r="C3" s="101"/>
      <c r="D3" s="101"/>
      <c r="E3" s="101"/>
      <c r="F3" s="104" t="str">
        <f aca="false">'1a-Identification Projet'!$L3</f>
        <v>Cosinus</v>
      </c>
      <c r="G3" s="104"/>
      <c r="H3" s="104"/>
      <c r="I3" s="104"/>
    </row>
    <row r="4" customFormat="false" ht="13.2" hidden="false" customHeight="false" outlineLevel="0" collapsed="false">
      <c r="A4" s="67"/>
      <c r="B4" s="67"/>
      <c r="C4" s="67"/>
      <c r="D4" s="67"/>
      <c r="E4" s="67"/>
      <c r="F4" s="105"/>
      <c r="G4" s="105"/>
      <c r="H4" s="105"/>
      <c r="I4" s="105"/>
    </row>
    <row r="5" customFormat="false" ht="13.2" hidden="false" customHeight="false" outlineLevel="0" collapsed="false">
      <c r="A5" s="67"/>
      <c r="B5" s="67"/>
      <c r="C5" s="67"/>
      <c r="D5" s="67"/>
      <c r="E5" s="67"/>
      <c r="F5" s="105"/>
      <c r="G5" s="105"/>
      <c r="H5" s="105"/>
      <c r="I5" s="105"/>
    </row>
    <row r="6" customFormat="false" ht="41.4" hidden="false" customHeight="false" outlineLevel="0" collapsed="false">
      <c r="A6" s="106" t="s">
        <v>124</v>
      </c>
      <c r="B6" s="107" t="s">
        <v>125</v>
      </c>
      <c r="C6" s="107" t="s">
        <v>126</v>
      </c>
      <c r="D6" s="107" t="s">
        <v>127</v>
      </c>
      <c r="E6" s="107" t="s">
        <v>128</v>
      </c>
      <c r="F6" s="107" t="s">
        <v>129</v>
      </c>
      <c r="G6" s="107" t="s">
        <v>130</v>
      </c>
      <c r="H6" s="107" t="s">
        <v>131</v>
      </c>
      <c r="I6" s="108" t="s">
        <v>132</v>
      </c>
    </row>
    <row r="7" customFormat="false" ht="13.2" hidden="false" customHeight="false" outlineLevel="0" collapsed="false">
      <c r="A7" s="109"/>
      <c r="B7" s="110"/>
      <c r="C7" s="111"/>
      <c r="D7" s="112"/>
      <c r="E7" s="111" t="n">
        <f aca="false">C7*D7</f>
        <v>0</v>
      </c>
      <c r="F7" s="113"/>
      <c r="G7" s="113"/>
      <c r="H7" s="113"/>
      <c r="I7" s="114"/>
    </row>
    <row r="8" customFormat="false" ht="21" hidden="false" customHeight="true" outlineLevel="0" collapsed="false">
      <c r="A8" s="109"/>
      <c r="B8" s="110"/>
      <c r="C8" s="111"/>
      <c r="D8" s="112"/>
      <c r="E8" s="111" t="n">
        <f aca="false">C8*D8</f>
        <v>0</v>
      </c>
      <c r="F8" s="113"/>
      <c r="G8" s="113"/>
      <c r="H8" s="113"/>
      <c r="I8" s="114"/>
    </row>
    <row r="9" customFormat="false" ht="21" hidden="false" customHeight="true" outlineLevel="0" collapsed="false">
      <c r="A9" s="115"/>
      <c r="B9" s="110"/>
      <c r="C9" s="111"/>
      <c r="D9" s="112"/>
      <c r="E9" s="111" t="n">
        <f aca="false">C9*D9</f>
        <v>0</v>
      </c>
      <c r="F9" s="113"/>
      <c r="G9" s="113"/>
      <c r="H9" s="113"/>
      <c r="I9" s="114"/>
    </row>
    <row r="10" customFormat="false" ht="21" hidden="false" customHeight="true" outlineLevel="0" collapsed="false">
      <c r="A10" s="115"/>
      <c r="B10" s="110"/>
      <c r="C10" s="111"/>
      <c r="D10" s="112"/>
      <c r="E10" s="111" t="n">
        <f aca="false">C10*D10</f>
        <v>0</v>
      </c>
      <c r="F10" s="113"/>
      <c r="G10" s="113"/>
      <c r="H10" s="113"/>
      <c r="I10" s="114"/>
    </row>
    <row r="11" customFormat="false" ht="21" hidden="false" customHeight="true" outlineLevel="0" collapsed="false">
      <c r="A11" s="115"/>
      <c r="B11" s="110"/>
      <c r="C11" s="111"/>
      <c r="D11" s="112"/>
      <c r="E11" s="111" t="n">
        <f aca="false">C11*D11</f>
        <v>0</v>
      </c>
      <c r="F11" s="113"/>
      <c r="G11" s="113"/>
      <c r="H11" s="113"/>
      <c r="I11" s="114"/>
    </row>
    <row r="12" customFormat="false" ht="21" hidden="false" customHeight="true" outlineLevel="0" collapsed="false">
      <c r="A12" s="116"/>
      <c r="B12" s="117" t="s">
        <v>133</v>
      </c>
      <c r="C12" s="111" t="n">
        <f aca="false">SUM(C7:C11)</f>
        <v>0</v>
      </c>
      <c r="D12" s="110"/>
      <c r="E12" s="111" t="n">
        <f aca="false">SUM(E7:E11)</f>
        <v>0</v>
      </c>
      <c r="F12" s="118"/>
      <c r="G12" s="118"/>
      <c r="H12" s="119"/>
      <c r="I12" s="114"/>
    </row>
    <row r="13" s="42" customFormat="true" ht="21" hidden="false" customHeight="true" outlineLevel="0" collapsed="false">
      <c r="A13" s="120"/>
      <c r="B13" s="121"/>
      <c r="C13" s="122"/>
      <c r="D13" s="122"/>
      <c r="E13" s="122"/>
      <c r="F13" s="122"/>
      <c r="G13" s="122"/>
      <c r="H13" s="122"/>
      <c r="I13" s="122"/>
    </row>
    <row r="15" customFormat="false" ht="55.2" hidden="false" customHeight="false" outlineLevel="0" collapsed="false">
      <c r="A15" s="123" t="s">
        <v>134</v>
      </c>
      <c r="B15" s="107" t="s">
        <v>125</v>
      </c>
      <c r="C15" s="107" t="s">
        <v>135</v>
      </c>
      <c r="D15" s="107" t="s">
        <v>127</v>
      </c>
      <c r="E15" s="107" t="s">
        <v>136</v>
      </c>
      <c r="F15" s="107" t="s">
        <v>129</v>
      </c>
      <c r="G15" s="107" t="s">
        <v>130</v>
      </c>
      <c r="H15" s="107" t="s">
        <v>131</v>
      </c>
      <c r="I15" s="108" t="s">
        <v>132</v>
      </c>
    </row>
    <row r="16" customFormat="false" ht="13.2" hidden="false" customHeight="false" outlineLevel="0" collapsed="false">
      <c r="A16" s="124"/>
      <c r="B16" s="125"/>
      <c r="C16" s="111"/>
      <c r="D16" s="112"/>
      <c r="E16" s="111" t="n">
        <f aca="false">C16*D16</f>
        <v>0</v>
      </c>
      <c r="F16" s="113"/>
      <c r="G16" s="113"/>
      <c r="H16" s="113"/>
      <c r="I16" s="126"/>
    </row>
    <row r="17" customFormat="false" ht="21" hidden="false" customHeight="true" outlineLevel="0" collapsed="false">
      <c r="A17" s="124"/>
      <c r="B17" s="125"/>
      <c r="C17" s="111"/>
      <c r="D17" s="112"/>
      <c r="E17" s="111" t="n">
        <f aca="false">C17*D17</f>
        <v>0</v>
      </c>
      <c r="F17" s="113"/>
      <c r="G17" s="113"/>
      <c r="H17" s="113"/>
      <c r="I17" s="126"/>
    </row>
    <row r="18" customFormat="false" ht="21" hidden="false" customHeight="true" outlineLevel="0" collapsed="false">
      <c r="A18" s="127"/>
      <c r="B18" s="125"/>
      <c r="C18" s="111"/>
      <c r="D18" s="112"/>
      <c r="E18" s="111" t="n">
        <f aca="false">C18*D18</f>
        <v>0</v>
      </c>
      <c r="F18" s="113"/>
      <c r="G18" s="113"/>
      <c r="H18" s="113"/>
      <c r="I18" s="126"/>
    </row>
    <row r="19" customFormat="false" ht="21" hidden="false" customHeight="true" outlineLevel="0" collapsed="false">
      <c r="A19" s="127"/>
      <c r="B19" s="125"/>
      <c r="C19" s="111"/>
      <c r="D19" s="112"/>
      <c r="E19" s="111" t="n">
        <f aca="false">C19*D19</f>
        <v>0</v>
      </c>
      <c r="F19" s="113"/>
      <c r="G19" s="113"/>
      <c r="H19" s="113"/>
      <c r="I19" s="126"/>
    </row>
    <row r="20" customFormat="false" ht="21" hidden="false" customHeight="true" outlineLevel="0" collapsed="false">
      <c r="A20" s="127"/>
      <c r="B20" s="125"/>
      <c r="C20" s="111"/>
      <c r="D20" s="112"/>
      <c r="E20" s="111" t="n">
        <f aca="false">C20*D20</f>
        <v>0</v>
      </c>
      <c r="F20" s="113"/>
      <c r="G20" s="113"/>
      <c r="H20" s="113"/>
      <c r="I20" s="126"/>
    </row>
    <row r="21" customFormat="false" ht="21" hidden="false" customHeight="true" outlineLevel="0" collapsed="false">
      <c r="A21" s="128"/>
      <c r="B21" s="117" t="s">
        <v>137</v>
      </c>
      <c r="C21" s="111" t="n">
        <f aca="false">SUM(C16:C20)</f>
        <v>0</v>
      </c>
      <c r="D21" s="119"/>
      <c r="E21" s="111" t="n">
        <f aca="false">SUM(E16:E20)</f>
        <v>0</v>
      </c>
      <c r="F21" s="119"/>
      <c r="G21" s="119"/>
      <c r="H21" s="119"/>
      <c r="I21" s="126"/>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H26" activeCellId="0" sqref="H26"/>
    </sheetView>
  </sheetViews>
  <sheetFormatPr defaultColWidth="11.4609375" defaultRowHeight="13.2" zeroHeight="false" outlineLevelRow="1" outlineLevelCol="0"/>
  <cols>
    <col collapsed="false" customWidth="true" hidden="false" outlineLevel="0" max="1" min="1" style="129" width="88.66"/>
    <col collapsed="false" customWidth="true" hidden="false" outlineLevel="0" max="2" min="2" style="129" width="85.33"/>
    <col collapsed="false" customWidth="true" hidden="false" outlineLevel="0" max="3" min="3" style="129" width="1.66"/>
    <col collapsed="false" customWidth="true" hidden="false" outlineLevel="0" max="4" min="4" style="129" width="4.66"/>
    <col collapsed="false" customWidth="false" hidden="false" outlineLevel="0" max="1024" min="5" style="129" width="11.45"/>
  </cols>
  <sheetData>
    <row r="1" customFormat="false" ht="17.4" hidden="false" customHeight="false" outlineLevel="0" collapsed="false">
      <c r="A1" s="130"/>
      <c r="B1" s="131" t="str">
        <f aca="false">'1a-Identification Projet'!$L$1</f>
        <v>Cosinus V0.1</v>
      </c>
      <c r="C1" s="132"/>
      <c r="D1" s="132"/>
      <c r="E1" s="132"/>
      <c r="F1" s="132"/>
      <c r="G1" s="132"/>
      <c r="H1" s="132"/>
      <c r="I1" s="132"/>
      <c r="J1" s="132"/>
      <c r="K1" s="132"/>
    </row>
    <row r="2" customFormat="false" ht="12.75" hidden="false" customHeight="true" outlineLevel="0" collapsed="false">
      <c r="A2" s="133"/>
      <c r="B2" s="134" t="n">
        <f aca="false">'1a-Identification Projet'!$L$2</f>
        <v>44592</v>
      </c>
      <c r="C2" s="132"/>
      <c r="D2" s="132"/>
      <c r="E2" s="132"/>
      <c r="F2" s="132"/>
      <c r="G2" s="132"/>
      <c r="H2" s="132"/>
      <c r="I2" s="132"/>
      <c r="J2" s="132"/>
      <c r="K2" s="132"/>
    </row>
    <row r="3" customFormat="false" ht="12.75" hidden="false" customHeight="true" outlineLevel="0" collapsed="false">
      <c r="A3" s="135"/>
      <c r="B3" s="136" t="str">
        <f aca="false">'1a-Identification Projet'!$L$3</f>
        <v>Cosinus</v>
      </c>
      <c r="C3" s="132"/>
      <c r="D3" s="132"/>
      <c r="E3" s="132"/>
      <c r="F3" s="132"/>
      <c r="G3" s="132"/>
      <c r="H3" s="132"/>
      <c r="I3" s="132"/>
      <c r="J3" s="132"/>
      <c r="K3" s="132"/>
    </row>
    <row r="4" customFormat="false" ht="12.75" hidden="false" customHeight="true" outlineLevel="0" collapsed="false">
      <c r="C4" s="132"/>
      <c r="D4" s="132"/>
      <c r="E4" s="132"/>
      <c r="F4" s="132"/>
      <c r="G4" s="132"/>
      <c r="H4" s="132"/>
      <c r="I4" s="132"/>
      <c r="J4" s="132"/>
      <c r="K4" s="132"/>
    </row>
    <row r="5" customFormat="false" ht="17.4" hidden="false" customHeight="false" outlineLevel="0" collapsed="false">
      <c r="A5" s="137" t="s">
        <v>138</v>
      </c>
      <c r="B5" s="138"/>
      <c r="C5" s="139"/>
      <c r="D5" s="139"/>
      <c r="E5" s="139"/>
    </row>
    <row r="6" customFormat="false" ht="15.6" hidden="false" customHeight="false" outlineLevel="0" collapsed="false">
      <c r="A6" s="140" t="s">
        <v>139</v>
      </c>
      <c r="B6" s="141" t="s">
        <v>140</v>
      </c>
      <c r="C6" s="139"/>
      <c r="D6" s="139"/>
      <c r="E6" s="139"/>
    </row>
    <row r="7" customFormat="false" ht="24" hidden="false" customHeight="true" outlineLevel="1" collapsed="false">
      <c r="A7" s="142"/>
      <c r="B7" s="142"/>
      <c r="C7" s="139"/>
      <c r="D7" s="139"/>
      <c r="E7" s="139"/>
    </row>
    <row r="8" customFormat="false" ht="15.6" hidden="false" customHeight="false" outlineLevel="1" collapsed="false">
      <c r="A8" s="142"/>
      <c r="B8" s="142"/>
      <c r="C8" s="139"/>
      <c r="D8" s="139"/>
      <c r="E8" s="139"/>
    </row>
    <row r="9" customFormat="false" ht="15.6" hidden="false" customHeight="false" outlineLevel="1" collapsed="false">
      <c r="A9" s="142"/>
      <c r="B9" s="142"/>
      <c r="C9" s="139"/>
      <c r="D9" s="139"/>
      <c r="E9" s="139"/>
    </row>
    <row r="10" customFormat="false" ht="15" hidden="false" customHeight="false" outlineLevel="1" collapsed="false">
      <c r="A10" s="143"/>
      <c r="B10" s="144"/>
      <c r="C10" s="139"/>
      <c r="D10" s="139"/>
      <c r="E10" s="139"/>
    </row>
    <row r="11" customFormat="false" ht="15" hidden="false" customHeight="false" outlineLevel="1" collapsed="false">
      <c r="A11" s="145"/>
      <c r="B11" s="146"/>
      <c r="C11" s="139"/>
      <c r="D11" s="139"/>
      <c r="E11" s="139"/>
    </row>
    <row r="12" customFormat="false" ht="17.4" hidden="false" customHeight="false" outlineLevel="1" collapsed="false">
      <c r="A12" s="137" t="s">
        <v>141</v>
      </c>
      <c r="B12" s="138"/>
      <c r="C12" s="139"/>
      <c r="D12" s="139"/>
      <c r="E12" s="139"/>
    </row>
    <row r="13" customFormat="false" ht="15.6" hidden="false" customHeight="false" outlineLevel="0" collapsed="false">
      <c r="A13" s="140" t="s">
        <v>139</v>
      </c>
      <c r="B13" s="141" t="s">
        <v>140</v>
      </c>
      <c r="C13" s="139"/>
      <c r="D13" s="139"/>
      <c r="E13" s="139"/>
    </row>
    <row r="14" customFormat="false" ht="24" hidden="false" customHeight="true" outlineLevel="1" collapsed="false">
      <c r="A14" s="142"/>
      <c r="B14" s="142"/>
      <c r="C14" s="139"/>
      <c r="D14" s="139"/>
      <c r="E14" s="139"/>
    </row>
    <row r="15" customFormat="false" ht="15.6" hidden="false" customHeight="false" outlineLevel="1" collapsed="false">
      <c r="A15" s="142"/>
      <c r="B15" s="142"/>
      <c r="C15" s="139"/>
      <c r="D15" s="139"/>
      <c r="E15" s="139"/>
    </row>
    <row r="16" customFormat="false" ht="15.6" hidden="false" customHeight="false" outlineLevel="1" collapsed="false">
      <c r="A16" s="142"/>
      <c r="B16" s="142"/>
      <c r="C16" s="139"/>
      <c r="D16" s="139"/>
      <c r="E16" s="139"/>
    </row>
    <row r="17" customFormat="false" ht="15" hidden="false" customHeight="false" outlineLevel="1" collapsed="false">
      <c r="A17" s="143"/>
      <c r="B17" s="144"/>
      <c r="C17" s="139"/>
      <c r="D17" s="139"/>
      <c r="E17" s="139"/>
    </row>
    <row r="18" customFormat="false" ht="15" hidden="false" customHeight="false" outlineLevel="1" collapsed="false">
      <c r="A18" s="145"/>
      <c r="B18" s="146"/>
      <c r="C18" s="139"/>
      <c r="D18" s="139"/>
      <c r="E18" s="139"/>
    </row>
    <row r="19" customFormat="false" ht="17.4" hidden="false" customHeight="false" outlineLevel="1" collapsed="false">
      <c r="A19" s="147" t="s">
        <v>142</v>
      </c>
      <c r="B19" s="139"/>
      <c r="C19" s="139"/>
      <c r="D19" s="139"/>
      <c r="E19" s="139"/>
    </row>
    <row r="20" customFormat="false" ht="13.2" hidden="false" customHeight="false" outlineLevel="0" collapsed="false">
      <c r="A20" s="139"/>
      <c r="B20" s="139"/>
      <c r="C20" s="139"/>
      <c r="D20" s="139"/>
      <c r="E20" s="139"/>
    </row>
    <row r="21" customFormat="false" ht="13.2" hidden="false" customHeight="false" outlineLevel="0" collapsed="false">
      <c r="A21" s="139"/>
      <c r="B21" s="139"/>
      <c r="C21" s="139"/>
      <c r="D21" s="139"/>
      <c r="E21" s="139"/>
    </row>
    <row r="22" customFormat="false" ht="13.2" hidden="false" customHeight="false" outlineLevel="0" collapsed="false">
      <c r="A22" s="139"/>
      <c r="B22" s="139"/>
      <c r="C22" s="139"/>
      <c r="D22" s="139"/>
      <c r="E22" s="139"/>
    </row>
    <row r="23" customFormat="false" ht="13.2" hidden="false" customHeight="false" outlineLevel="0" collapsed="false">
      <c r="A23" s="139"/>
      <c r="B23" s="139"/>
      <c r="C23" s="139"/>
      <c r="D23" s="139"/>
      <c r="E23" s="139"/>
    </row>
    <row r="24" customFormat="false" ht="13.2" hidden="false" customHeight="false" outlineLevel="0" collapsed="false">
      <c r="A24" s="139"/>
      <c r="B24" s="139"/>
      <c r="C24" s="139"/>
      <c r="D24" s="139"/>
      <c r="E24" s="139"/>
    </row>
    <row r="25" customFormat="false" ht="13.2" hidden="false" customHeight="false" outlineLevel="0" collapsed="false">
      <c r="A25" s="139"/>
      <c r="B25" s="139"/>
      <c r="C25" s="139"/>
      <c r="D25" s="139"/>
      <c r="E25" s="139"/>
    </row>
    <row r="26" customFormat="false" ht="13.2" hidden="false" customHeight="false" outlineLevel="0" collapsed="false">
      <c r="A26" s="139"/>
      <c r="B26" s="139"/>
      <c r="C26" s="139"/>
      <c r="D26" s="139"/>
      <c r="E26" s="139"/>
    </row>
    <row r="27" customFormat="false" ht="13.2" hidden="false" customHeight="false" outlineLevel="0" collapsed="false">
      <c r="A27" s="139"/>
      <c r="B27" s="139"/>
      <c r="C27" s="139"/>
      <c r="D27" s="139"/>
      <c r="E27" s="139"/>
    </row>
    <row r="28" customFormat="false" ht="13.2" hidden="false" customHeight="false" outlineLevel="0" collapsed="false">
      <c r="A28" s="139"/>
      <c r="B28" s="139"/>
      <c r="C28" s="139"/>
      <c r="D28" s="139"/>
      <c r="E28" s="139"/>
    </row>
    <row r="29" customFormat="false" ht="13.2" hidden="false" customHeight="false" outlineLevel="0" collapsed="false">
      <c r="A29" s="139"/>
      <c r="B29" s="139"/>
      <c r="C29" s="139"/>
      <c r="D29" s="139"/>
      <c r="E29" s="139"/>
    </row>
    <row r="30" customFormat="false" ht="13.2" hidden="false" customHeight="false" outlineLevel="0" collapsed="false">
      <c r="A30" s="139"/>
      <c r="B30" s="139"/>
      <c r="C30" s="139"/>
      <c r="D30" s="139"/>
      <c r="E30" s="139"/>
    </row>
    <row r="31" customFormat="false" ht="13.2" hidden="false" customHeight="false" outlineLevel="0" collapsed="false">
      <c r="A31" s="139"/>
      <c r="B31" s="139"/>
      <c r="C31" s="139"/>
      <c r="D31" s="139"/>
      <c r="E31" s="139"/>
    </row>
    <row r="32" customFormat="false" ht="13.2" hidden="false" customHeight="false" outlineLevel="0" collapsed="false">
      <c r="A32" s="139"/>
      <c r="B32" s="139"/>
      <c r="C32" s="139"/>
      <c r="D32" s="139"/>
      <c r="E32" s="139"/>
    </row>
    <row r="33" customFormat="false" ht="13.2" hidden="false" customHeight="false" outlineLevel="0" collapsed="false">
      <c r="A33" s="139"/>
      <c r="B33" s="139"/>
      <c r="C33" s="139"/>
      <c r="D33" s="139"/>
      <c r="E33" s="139"/>
    </row>
    <row r="34" customFormat="false" ht="13.2" hidden="false" customHeight="false" outlineLevel="0" collapsed="false">
      <c r="A34" s="139"/>
      <c r="B34" s="139"/>
      <c r="C34" s="139"/>
      <c r="D34" s="139"/>
      <c r="E34" s="139"/>
    </row>
    <row r="35" customFormat="false" ht="13.2" hidden="false" customHeight="false" outlineLevel="0" collapsed="false">
      <c r="A35" s="139"/>
      <c r="B35" s="139"/>
      <c r="C35" s="139"/>
      <c r="D35" s="139"/>
      <c r="E35" s="139"/>
    </row>
    <row r="36" customFormat="false" ht="13.2" hidden="false" customHeight="false" outlineLevel="0" collapsed="false">
      <c r="A36" s="139"/>
      <c r="B36" s="139"/>
      <c r="C36" s="139"/>
      <c r="D36" s="139"/>
      <c r="E36" s="139"/>
    </row>
    <row r="37" customFormat="false" ht="13.2" hidden="false" customHeight="false" outlineLevel="0" collapsed="false">
      <c r="A37" s="139"/>
      <c r="B37" s="139"/>
      <c r="C37" s="139"/>
      <c r="D37" s="139"/>
      <c r="E37" s="139"/>
    </row>
    <row r="38" customFormat="false" ht="13.2" hidden="false" customHeight="false" outlineLevel="0" collapsed="false">
      <c r="A38" s="139"/>
      <c r="B38" s="139"/>
      <c r="C38" s="139"/>
      <c r="D38" s="139"/>
      <c r="E38" s="139"/>
    </row>
    <row r="39" customFormat="false" ht="13.2" hidden="false" customHeight="false" outlineLevel="0" collapsed="false">
      <c r="A39" s="139"/>
      <c r="B39" s="139"/>
      <c r="C39" s="139"/>
      <c r="D39" s="139"/>
      <c r="E39" s="139"/>
    </row>
    <row r="40" customFormat="false" ht="13.2" hidden="false" customHeight="false" outlineLevel="0" collapsed="false">
      <c r="A40" s="139"/>
      <c r="B40" s="139"/>
      <c r="C40" s="139"/>
      <c r="D40" s="139"/>
      <c r="E40" s="139"/>
    </row>
    <row r="41" customFormat="false" ht="13.2" hidden="false" customHeight="false" outlineLevel="0" collapsed="false">
      <c r="A41" s="139"/>
      <c r="B41" s="139"/>
      <c r="C41" s="139"/>
      <c r="D41" s="139"/>
      <c r="E41" s="139"/>
    </row>
    <row r="42" customFormat="false" ht="13.2" hidden="false" customHeight="false" outlineLevel="0" collapsed="false">
      <c r="A42" s="139"/>
      <c r="B42" s="139"/>
      <c r="C42" s="139"/>
      <c r="D42" s="139"/>
      <c r="E42" s="139"/>
    </row>
    <row r="43" customFormat="false" ht="13.2" hidden="false" customHeight="false" outlineLevel="0" collapsed="false">
      <c r="A43" s="139"/>
      <c r="B43" s="139"/>
      <c r="C43" s="139"/>
      <c r="D43" s="139"/>
      <c r="E43" s="139"/>
    </row>
    <row r="44" customFormat="false" ht="13.2" hidden="false" customHeight="false" outlineLevel="0" collapsed="false">
      <c r="A44" s="139"/>
      <c r="B44" s="139"/>
      <c r="C44" s="139"/>
      <c r="D44" s="139"/>
      <c r="E44" s="139"/>
    </row>
    <row r="45" customFormat="false" ht="13.2" hidden="false" customHeight="false" outlineLevel="0" collapsed="false">
      <c r="A45" s="139"/>
      <c r="B45" s="139"/>
      <c r="C45" s="139"/>
      <c r="D45" s="139"/>
      <c r="E45" s="139"/>
    </row>
    <row r="46" customFormat="false" ht="13.2" hidden="false" customHeight="false" outlineLevel="0" collapsed="false">
      <c r="A46" s="139"/>
      <c r="B46" s="139"/>
      <c r="C46" s="139"/>
      <c r="D46" s="139"/>
      <c r="E46" s="139"/>
    </row>
    <row r="47" customFormat="false" ht="13.2" hidden="false" customHeight="false" outlineLevel="0" collapsed="false">
      <c r="A47" s="139"/>
      <c r="B47" s="139"/>
      <c r="C47" s="139"/>
      <c r="D47" s="139"/>
      <c r="E47" s="139"/>
    </row>
    <row r="48" customFormat="false" ht="13.2" hidden="false" customHeight="false" outlineLevel="0" collapsed="false">
      <c r="A48" s="139"/>
      <c r="B48" s="139"/>
      <c r="C48" s="139"/>
      <c r="D48" s="139"/>
      <c r="E48" s="139"/>
    </row>
    <row r="49" customFormat="false" ht="13.2" hidden="false" customHeight="false" outlineLevel="0" collapsed="false">
      <c r="A49" s="139"/>
      <c r="B49" s="139"/>
      <c r="C49" s="139"/>
      <c r="D49" s="139"/>
      <c r="E49" s="139"/>
    </row>
    <row r="50" customFormat="false" ht="13.2" hidden="false" customHeight="false" outlineLevel="0" collapsed="false">
      <c r="A50" s="139"/>
      <c r="B50" s="139"/>
      <c r="C50" s="139"/>
      <c r="D50" s="139"/>
      <c r="E50" s="139"/>
    </row>
    <row r="51" customFormat="false" ht="13.2" hidden="false" customHeight="false" outlineLevel="0" collapsed="false">
      <c r="A51" s="139"/>
      <c r="B51" s="139"/>
      <c r="C51" s="139"/>
      <c r="D51" s="139"/>
      <c r="E51" s="139"/>
    </row>
    <row r="52" customFormat="false" ht="13.2" hidden="false" customHeight="false" outlineLevel="0" collapsed="false">
      <c r="A52" s="139"/>
      <c r="B52" s="139"/>
      <c r="C52" s="139"/>
      <c r="D52" s="139"/>
      <c r="E52" s="139"/>
    </row>
    <row r="53" customFormat="false" ht="13.2" hidden="false" customHeight="false" outlineLevel="0" collapsed="false">
      <c r="A53" s="139"/>
      <c r="B53" s="139"/>
      <c r="C53" s="139"/>
      <c r="D53" s="139"/>
      <c r="E53" s="139"/>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29" activeCellId="0" sqref="O29"/>
    </sheetView>
  </sheetViews>
  <sheetFormatPr defaultColWidth="11.4609375" defaultRowHeight="13.2" zeroHeight="false" outlineLevelRow="0" outlineLevelCol="0"/>
  <cols>
    <col collapsed="false" customWidth="true" hidden="false" outlineLevel="0" max="1" min="1" style="30" width="7.87"/>
    <col collapsed="false" customWidth="true" hidden="false" outlineLevel="0" max="2" min="2" style="30" width="58.44"/>
    <col collapsed="false" customWidth="true" hidden="false" outlineLevel="0" max="3" min="3" style="30" width="13.55"/>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9"/>
    <col collapsed="false" customWidth="false" hidden="false" outlineLevel="0" max="8" min="8" style="30" width="11.45"/>
    <col collapsed="false" customWidth="true" hidden="false" outlineLevel="0" max="9" min="9" style="30" width="12.1"/>
    <col collapsed="false" customWidth="true" hidden="false" outlineLevel="0" max="10" min="10" style="30" width="37.11"/>
    <col collapsed="false" customWidth="false" hidden="false" outlineLevel="0" max="1024" min="11" style="30" width="11.45"/>
  </cols>
  <sheetData>
    <row r="1" customFormat="false" ht="13.5" hidden="false" customHeight="true" outlineLevel="0" collapsed="false">
      <c r="A1" s="148" t="str">
        <f aca="false">"LISTE DES ACTIONS au "&amp;TEXT(I2,"jj/mm/aaaa")</f>
        <v>LISTE DES ACTIONS au 31/01/2022</v>
      </c>
      <c r="B1" s="148"/>
      <c r="C1" s="148"/>
      <c r="D1" s="148"/>
      <c r="E1" s="148"/>
      <c r="F1" s="148"/>
      <c r="G1" s="148"/>
      <c r="H1" s="148"/>
      <c r="I1" s="34" t="str">
        <f aca="false">'1a-Identification Projet'!$L1</f>
        <v>Cosinus V0.1</v>
      </c>
      <c r="J1" s="34"/>
    </row>
    <row r="2" customFormat="false" ht="12.75" hidden="false" customHeight="true" outlineLevel="0" collapsed="false">
      <c r="A2" s="148"/>
      <c r="B2" s="148"/>
      <c r="C2" s="148"/>
      <c r="D2" s="148"/>
      <c r="E2" s="148"/>
      <c r="F2" s="148"/>
      <c r="G2" s="148"/>
      <c r="H2" s="148"/>
      <c r="I2" s="37" t="n">
        <f aca="false">'1a-Identification Projet'!$L2</f>
        <v>44592</v>
      </c>
      <c r="J2" s="37"/>
    </row>
    <row r="3" customFormat="false" ht="16.5" hidden="false" customHeight="true" outlineLevel="0" collapsed="false">
      <c r="A3" s="148"/>
      <c r="B3" s="148"/>
      <c r="C3" s="148"/>
      <c r="D3" s="148"/>
      <c r="E3" s="148"/>
      <c r="F3" s="148"/>
      <c r="G3" s="148"/>
      <c r="H3" s="148"/>
      <c r="I3" s="40" t="str">
        <f aca="false">'1a-Identification Projet'!$L3</f>
        <v>Cosinus</v>
      </c>
      <c r="J3" s="40"/>
    </row>
    <row r="4" customFormat="false" ht="12.75" hidden="false" customHeight="true" outlineLevel="0" collapsed="false">
      <c r="B4" s="41"/>
      <c r="C4" s="41"/>
      <c r="D4" s="41"/>
    </row>
    <row r="5" customFormat="false" ht="39.6" hidden="false" customHeight="false" outlineLevel="0" collapsed="false">
      <c r="A5" s="149" t="s">
        <v>143</v>
      </c>
      <c r="B5" s="149" t="s">
        <v>144</v>
      </c>
      <c r="C5" s="149" t="s">
        <v>145</v>
      </c>
      <c r="D5" s="149" t="s">
        <v>146</v>
      </c>
      <c r="E5" s="149" t="s">
        <v>147</v>
      </c>
      <c r="F5" s="149" t="s">
        <v>148</v>
      </c>
      <c r="G5" s="149" t="s">
        <v>149</v>
      </c>
      <c r="H5" s="149" t="s">
        <v>150</v>
      </c>
      <c r="I5" s="149" t="s">
        <v>151</v>
      </c>
      <c r="J5" s="150" t="s">
        <v>152</v>
      </c>
      <c r="K5" s="151"/>
      <c r="L5" s="151"/>
      <c r="M5" s="151"/>
      <c r="N5" s="151"/>
      <c r="O5" s="151"/>
      <c r="P5" s="151"/>
      <c r="Q5" s="151"/>
      <c r="R5" s="151"/>
      <c r="S5" s="151"/>
      <c r="T5" s="152"/>
      <c r="U5" s="152"/>
      <c r="V5" s="152"/>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row>
    <row r="6" s="153" customFormat="true" ht="15" hidden="false" customHeight="false" outlineLevel="0" collapsed="false">
      <c r="A6" s="154"/>
      <c r="B6" s="155"/>
      <c r="C6" s="156"/>
      <c r="D6" s="157"/>
      <c r="E6" s="157"/>
      <c r="F6" s="157"/>
      <c r="G6" s="156"/>
      <c r="H6" s="158"/>
      <c r="I6" s="159"/>
      <c r="J6" s="160"/>
      <c r="K6" s="161"/>
      <c r="L6" s="161"/>
      <c r="M6" s="161"/>
      <c r="N6" s="161"/>
      <c r="O6" s="161"/>
      <c r="P6" s="161"/>
      <c r="Q6" s="161"/>
      <c r="R6" s="161"/>
      <c r="S6" s="161"/>
      <c r="T6" s="162"/>
      <c r="U6" s="162"/>
      <c r="V6" s="162"/>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163" customFormat="true" ht="15" hidden="false" customHeight="false" outlineLevel="0" collapsed="false">
      <c r="A7" s="154"/>
      <c r="B7" s="155"/>
      <c r="C7" s="156"/>
      <c r="D7" s="157"/>
      <c r="E7" s="157"/>
      <c r="F7" s="157"/>
      <c r="G7" s="156"/>
      <c r="H7" s="158"/>
      <c r="I7" s="159"/>
      <c r="J7" s="155"/>
      <c r="K7" s="161"/>
      <c r="L7" s="161"/>
      <c r="M7" s="161"/>
      <c r="N7" s="161"/>
      <c r="O7" s="161"/>
      <c r="P7" s="161"/>
      <c r="Q7" s="161"/>
      <c r="R7" s="161"/>
      <c r="S7" s="161"/>
      <c r="T7" s="162"/>
      <c r="U7" s="162"/>
      <c r="V7" s="162"/>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163" customFormat="true" ht="15" hidden="false" customHeight="false" outlineLevel="0" collapsed="false">
      <c r="A8" s="164"/>
      <c r="B8" s="165"/>
      <c r="C8" s="166"/>
      <c r="D8" s="167"/>
      <c r="E8" s="167"/>
      <c r="F8" s="167"/>
      <c r="G8" s="166"/>
      <c r="H8" s="168"/>
      <c r="I8" s="169"/>
      <c r="J8" s="165"/>
      <c r="K8" s="161"/>
      <c r="L8" s="161"/>
      <c r="M8" s="161"/>
      <c r="N8" s="161"/>
      <c r="O8" s="161"/>
      <c r="P8" s="161"/>
      <c r="Q8" s="161"/>
      <c r="R8" s="161"/>
      <c r="S8" s="161"/>
      <c r="T8" s="162"/>
      <c r="U8" s="162"/>
      <c r="V8" s="162"/>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163" customFormat="true" ht="15" hidden="false" customHeight="false" outlineLevel="0" collapsed="false">
      <c r="A9" s="164"/>
      <c r="B9" s="170"/>
      <c r="C9" s="166"/>
      <c r="D9" s="167"/>
      <c r="E9" s="167"/>
      <c r="F9" s="167"/>
      <c r="G9" s="166"/>
      <c r="H9" s="168"/>
      <c r="I9" s="169"/>
      <c r="J9" s="165"/>
      <c r="K9" s="161"/>
      <c r="L9" s="161"/>
      <c r="M9" s="161"/>
      <c r="N9" s="161"/>
      <c r="O9" s="161"/>
      <c r="P9" s="161"/>
      <c r="Q9" s="161"/>
      <c r="R9" s="161"/>
      <c r="S9" s="161"/>
      <c r="T9" s="162"/>
      <c r="U9" s="162"/>
      <c r="V9" s="162"/>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163" customFormat="true" ht="15" hidden="false" customHeight="false" outlineLevel="0" collapsed="false">
      <c r="A10" s="164"/>
      <c r="B10" s="170"/>
      <c r="C10" s="166"/>
      <c r="D10" s="167"/>
      <c r="E10" s="167"/>
      <c r="F10" s="167"/>
      <c r="G10" s="166"/>
      <c r="H10" s="171"/>
      <c r="I10" s="169"/>
      <c r="J10" s="172"/>
      <c r="K10" s="161"/>
      <c r="L10" s="161"/>
      <c r="M10" s="161"/>
      <c r="N10" s="161"/>
      <c r="O10" s="161"/>
      <c r="P10" s="161"/>
      <c r="Q10" s="161"/>
      <c r="R10" s="161"/>
      <c r="S10" s="161"/>
      <c r="T10" s="162"/>
      <c r="U10" s="162"/>
      <c r="V10" s="162"/>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163" customFormat="true" ht="15" hidden="false" customHeight="false" outlineLevel="0" collapsed="false">
      <c r="A11" s="164"/>
      <c r="B11" s="170"/>
      <c r="C11" s="166"/>
      <c r="D11" s="167"/>
      <c r="E11" s="167"/>
      <c r="F11" s="167"/>
      <c r="G11" s="166"/>
      <c r="H11" s="171"/>
      <c r="I11" s="169"/>
      <c r="J11" s="165"/>
      <c r="K11" s="161"/>
      <c r="L11" s="161"/>
      <c r="M11" s="161"/>
      <c r="N11" s="161"/>
      <c r="O11" s="161"/>
      <c r="P11" s="161"/>
      <c r="Q11" s="161"/>
      <c r="R11" s="161"/>
      <c r="S11" s="161"/>
      <c r="T11" s="162"/>
      <c r="U11" s="162"/>
      <c r="V11" s="162"/>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163" customFormat="true" ht="15" hidden="false" customHeight="false" outlineLevel="0" collapsed="false">
      <c r="A12" s="164"/>
      <c r="B12" s="170"/>
      <c r="C12" s="166"/>
      <c r="D12" s="167"/>
      <c r="E12" s="167"/>
      <c r="F12" s="167"/>
      <c r="G12" s="166"/>
      <c r="H12" s="168"/>
      <c r="I12" s="169"/>
      <c r="J12" s="165"/>
      <c r="K12" s="161"/>
      <c r="L12" s="161"/>
      <c r="M12" s="161"/>
      <c r="N12" s="161"/>
      <c r="O12" s="161"/>
      <c r="P12" s="161"/>
      <c r="Q12" s="161"/>
      <c r="R12" s="161"/>
      <c r="S12" s="161"/>
      <c r="T12" s="162"/>
      <c r="U12" s="162"/>
      <c r="V12" s="162"/>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163" customFormat="true" ht="13.2"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3.2" hidden="false" customHeight="false" outlineLevel="0" collapsed="false">
      <c r="F14" s="173"/>
    </row>
  </sheetData>
  <mergeCells count="4">
    <mergeCell ref="A1:H3"/>
    <mergeCell ref="I1:J1"/>
    <mergeCell ref="I2:J2"/>
    <mergeCell ref="I3:J3"/>
  </mergeCells>
  <conditionalFormatting sqref="A6:J10 A12:J12">
    <cfRule type="expression" priority="2" aboveAverage="0" equalAverage="0" bottom="0" percent="0" rank="0" text="" dxfId="0">
      <formula>IF($G6="Done",1,0)</formula>
    </cfRule>
    <cfRule type="expression" priority="3" aboveAverage="0" equalAverage="0" bottom="0" percent="0" rank="0" text="" dxfId="1">
      <formula>IF($G6="Cancelled",1,0)</formula>
    </cfRule>
    <cfRule type="expression" priority="4" aboveAverage="0" equalAverage="0" bottom="0" percent="0" rank="0" text="" dxfId="2">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61</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2022-03-13T18:56:53Z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