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G:\GPM\templates\"/>
    </mc:Choice>
  </mc:AlternateContent>
  <xr:revisionPtr revIDLastSave="0" documentId="8_{AA800BE1-1005-4641-9C8C-9A58BD47B2FD}" xr6:coauthVersionLast="45" xr6:coauthVersionMax="45" xr10:uidLastSave="{00000000-0000-0000-0000-000000000000}"/>
  <bookViews>
    <workbookView xWindow="31875" yWindow="-3030" windowWidth="22590" windowHeight="17220" xr2:uid="{00000000-000D-0000-FFFF-FFFF00000000}"/>
  </bookViews>
  <sheets>
    <sheet name="TempLine" sheetId="3" r:id="rId1"/>
    <sheet name="Data" sheetId="5" state="hidden" r:id="rId2"/>
  </sheets>
  <definedNames>
    <definedName name="_xlnm.Print_Titles" localSheetId="0">TempLine!$1:$23</definedName>
    <definedName name="_xlnm.Print_Area" localSheetId="0">TempLine!$A$1:$P$37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6" i="3" l="1"/>
  <c r="AA27" i="3"/>
  <c r="AA28" i="3"/>
  <c r="AA29" i="3"/>
  <c r="AA30" i="3"/>
  <c r="AA31" i="3"/>
  <c r="AA32" i="3"/>
  <c r="AA33" i="3"/>
  <c r="AA34" i="3"/>
  <c r="AA35" i="3"/>
  <c r="AA36" i="3"/>
  <c r="AA25" i="3"/>
  <c r="C25" i="3"/>
  <c r="C27" i="3"/>
  <c r="C28" i="3"/>
  <c r="C29" i="3"/>
  <c r="C30" i="3"/>
  <c r="C31" i="3"/>
  <c r="C32" i="3"/>
  <c r="C33" i="3"/>
  <c r="C34" i="3"/>
  <c r="C35" i="3"/>
  <c r="E17" i="3" l="1"/>
  <c r="C36" i="3"/>
  <c r="C26" i="3"/>
  <c r="A36" i="3" l="1"/>
  <c r="A35" i="3"/>
  <c r="A34" i="3"/>
  <c r="A33" i="3"/>
  <c r="A32" i="3"/>
  <c r="A31" i="3"/>
  <c r="A30" i="3"/>
  <c r="A29" i="3"/>
  <c r="A28" i="3"/>
  <c r="A27" i="3"/>
  <c r="A26" i="3"/>
  <c r="A25" i="3"/>
  <c r="K7" i="3"/>
  <c r="U4" i="3" l="1"/>
  <c r="G30" i="3"/>
  <c r="P36" i="3"/>
  <c r="P35" i="3"/>
  <c r="P34" i="3"/>
  <c r="P33" i="3"/>
  <c r="P32" i="3"/>
  <c r="P31" i="3"/>
  <c r="P30" i="3"/>
  <c r="P29" i="3"/>
  <c r="P28" i="3"/>
  <c r="P27" i="3"/>
  <c r="P26" i="3"/>
  <c r="M36" i="3"/>
  <c r="M35" i="3"/>
  <c r="M34" i="3"/>
  <c r="M33" i="3"/>
  <c r="M32" i="3"/>
  <c r="M31" i="3"/>
  <c r="M30" i="3"/>
  <c r="M29" i="3"/>
  <c r="M28" i="3"/>
  <c r="M27" i="3"/>
  <c r="M26" i="3"/>
  <c r="J36" i="3"/>
  <c r="J35" i="3"/>
  <c r="J34" i="3"/>
  <c r="J33" i="3"/>
  <c r="J32" i="3"/>
  <c r="J31" i="3"/>
  <c r="J30" i="3"/>
  <c r="J29" i="3"/>
  <c r="J28" i="3"/>
  <c r="J27" i="3"/>
  <c r="J26" i="3"/>
  <c r="G27" i="3"/>
  <c r="G28" i="3"/>
  <c r="G29" i="3"/>
  <c r="G31" i="3"/>
  <c r="G32" i="3"/>
  <c r="G33" i="3"/>
  <c r="G34" i="3"/>
  <c r="G35" i="3"/>
  <c r="G36" i="3"/>
  <c r="G26" i="3"/>
</calcChain>
</file>

<file path=xl/sharedStrings.xml><?xml version="1.0" encoding="utf-8"?>
<sst xmlns="http://schemas.openxmlformats.org/spreadsheetml/2006/main" count="57" uniqueCount="43">
  <si>
    <t>Frame</t>
  </si>
  <si>
    <t xml:space="preserve"> </t>
  </si>
  <si>
    <t>Technician</t>
  </si>
  <si>
    <t>Temperature Line Calibration Form</t>
  </si>
  <si>
    <t>Checker</t>
  </si>
  <si>
    <t>Tests Conditions</t>
  </si>
  <si>
    <t>Id Calibrateur</t>
  </si>
  <si>
    <t>Procédure</t>
  </si>
  <si>
    <t>Revised</t>
  </si>
  <si>
    <r>
      <rPr>
        <sz val="14"/>
        <color rgb="FF8497B0"/>
        <rFont val="Arial"/>
        <family val="2"/>
      </rPr>
      <t xml:space="preserve">Date </t>
    </r>
    <r>
      <rPr>
        <sz val="9"/>
        <color rgb="FF8497B0"/>
        <rFont val="Arial"/>
        <family val="2"/>
      </rPr>
      <t>due</t>
    </r>
  </si>
  <si>
    <r>
      <t xml:space="preserve">Date </t>
    </r>
    <r>
      <rPr>
        <sz val="9"/>
        <color rgb="FF8497B0"/>
        <rFont val="Arial"/>
        <family val="2"/>
      </rPr>
      <t>cal</t>
    </r>
  </si>
  <si>
    <t>3.2.1</t>
  </si>
  <si>
    <t>T/C Type</t>
  </si>
  <si>
    <t>K</t>
  </si>
  <si>
    <t>Convertors (Top - Strap - Bot - Spare)</t>
  </si>
  <si>
    <t>Lab Temp. (°C)</t>
  </si>
  <si>
    <t>Lab Humidiy (%HR)</t>
  </si>
  <si>
    <t>Value</t>
  </si>
  <si>
    <t>Nominal</t>
  </si>
  <si>
    <t>Top</t>
  </si>
  <si>
    <t>Strap</t>
  </si>
  <si>
    <t>Bot</t>
  </si>
  <si>
    <t>Spare</t>
  </si>
  <si>
    <t>Error</t>
  </si>
  <si>
    <t>(mV)</t>
  </si>
  <si>
    <t>(°C)</t>
  </si>
  <si>
    <t>(%)</t>
  </si>
  <si>
    <t>Validity</t>
  </si>
  <si>
    <t>Yes</t>
  </si>
  <si>
    <t>Red highlighted cells are out of spec. data</t>
  </si>
  <si>
    <t>Positiv Tol</t>
  </si>
  <si>
    <t>Negativ Tol</t>
  </si>
  <si>
    <t>Comments:</t>
  </si>
  <si>
    <t>Cancel previous Cal ?</t>
  </si>
  <si>
    <t>Compliant</t>
  </si>
  <si>
    <t>No</t>
  </si>
  <si>
    <t>Before any Adjustment ?</t>
  </si>
  <si>
    <t>Nominal (*)</t>
  </si>
  <si>
    <t>(*) Cold junction compensation</t>
  </si>
  <si>
    <t>Temp. Line</t>
  </si>
  <si>
    <t>R</t>
  </si>
  <si>
    <t>S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</si>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</sst>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\-yy;@"/>
    <numFmt numFmtId="165" formatCode="[$-409]dd\-mmm\-yy;@"/>
    <numFmt numFmtId="166" formatCode="0.000"/>
    <numFmt numFmtId="167" formatCode="0.0"/>
    <numFmt numFmtId="168" formatCode="yyyy\-mm\-dd"/>
  </numFmts>
  <fonts count="35" x14ac:knownFonts="1">
    <font>
      <sz val="10"/>
      <name val="MS Sans Serif"/>
    </font>
    <font>
      <sz val="10"/>
      <color rgb="FF000000"/>
      <name val="MS Sans Serif"/>
    </font>
    <font>
      <sz val="10"/>
      <color rgb="FF223962"/>
      <name val="Arial"/>
      <family val="2"/>
    </font>
    <font>
      <sz val="14"/>
      <color theme="0" tint="-0.499984740745262"/>
      <name val="Arial"/>
      <family val="2"/>
    </font>
    <font>
      <b/>
      <sz val="10"/>
      <color rgb="FF203764"/>
      <name val="Arial"/>
      <family val="2"/>
    </font>
    <font>
      <sz val="14"/>
      <color rgb="FF44546A"/>
      <name val="Arial"/>
      <family val="2"/>
    </font>
    <font>
      <sz val="14"/>
      <color rgb="FF8497B0"/>
      <name val="Arial"/>
      <family val="2"/>
    </font>
    <font>
      <sz val="10"/>
      <color rgb="FF8497B0"/>
      <name val="Arial"/>
      <family val="2"/>
    </font>
    <font>
      <sz val="9"/>
      <color rgb="FF8497B0"/>
      <name val="Arial"/>
      <family val="2"/>
    </font>
    <font>
      <b/>
      <sz val="12"/>
      <color rgb="FFFFFFFF"/>
      <name val="Arial"/>
      <family val="2"/>
    </font>
    <font>
      <sz val="12"/>
      <color rgb="FF8497B0"/>
      <name val="Arial"/>
      <family val="2"/>
    </font>
    <font>
      <sz val="12"/>
      <color rgb="FF223962"/>
      <name val="Arial"/>
      <family val="2"/>
    </font>
    <font>
      <sz val="12"/>
      <color rgb="FF000000"/>
      <name val="MS Sans Serif"/>
    </font>
    <font>
      <b/>
      <sz val="12"/>
      <color rgb="FF203764"/>
      <name val="Arial"/>
      <family val="2"/>
    </font>
    <font>
      <b/>
      <sz val="12"/>
      <color rgb="FF223962"/>
      <name val="Arial"/>
      <family val="2"/>
    </font>
    <font>
      <sz val="10"/>
      <name val="MS Sans Serif"/>
      <family val="2"/>
    </font>
    <font>
      <b/>
      <sz val="18"/>
      <color indexed="18"/>
      <name val="Cambria"/>
      <family val="1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8"/>
      <name val="Calibri"/>
      <family val="2"/>
    </font>
    <font>
      <b/>
      <sz val="11"/>
      <color indexed="23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9"/>
      <color rgb="FFC00000"/>
      <name val="Arial"/>
      <family val="2"/>
    </font>
    <font>
      <b/>
      <sz val="12"/>
      <color rgb="FF203764"/>
      <name val="Arial"/>
      <family val="2"/>
      <scheme val="minor"/>
    </font>
    <font>
      <sz val="12"/>
      <color theme="0" tint="-0.249977111117893"/>
      <name val="MS Sans Serif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9"/>
      </patternFill>
    </fill>
    <fill>
      <patternFill patternType="solid">
        <fgColor indexed="12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rgb="FFC04CC0"/>
        <bgColor rgb="FFFFFFFF"/>
      </patternFill>
    </fill>
  </fills>
  <borders count="26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1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 diagonalUp="1"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 style="thin">
        <color theme="0" tint="-0.24994659260841701"/>
      </diagonal>
    </border>
    <border>
      <left style="medium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</borders>
  <cellStyleXfs count="44">
    <xf numFmtId="0" fontId="0" fillId="0" borderId="0"/>
    <xf numFmtId="0" fontId="1" fillId="0" borderId="0"/>
    <xf numFmtId="0" fontId="1" fillId="0" borderId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0" fillId="2" borderId="0" applyNumberFormat="0" applyBorder="0" applyAlignment="0" applyProtection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6" borderId="0" applyNumberFormat="0" applyBorder="0" applyAlignment="0" applyProtection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4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3" borderId="2" applyNumberFormat="0" applyAlignment="0" applyProtection="0"/>
    <xf numFmtId="0" fontId="26" fillId="0" borderId="3" applyNumberFormat="0" applyFill="0" applyAlignment="0" applyProtection="0"/>
    <xf numFmtId="0" fontId="15" fillId="3" borderId="4" applyNumberFormat="0" applyFont="0" applyAlignment="0" applyProtection="0"/>
    <xf numFmtId="0" fontId="23" fillId="2" borderId="2" applyNumberFormat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0" fillId="2" borderId="0" applyNumberFormat="0" applyBorder="0" applyAlignment="0" applyProtection="0"/>
    <xf numFmtId="0" fontId="24" fillId="3" borderId="2" applyNumberFormat="0" applyAlignment="0" applyProtection="0"/>
    <xf numFmtId="0" fontId="2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9" fillId="0" borderId="8" applyNumberFormat="0" applyFill="0" applyAlignment="0" applyProtection="0"/>
    <xf numFmtId="0" fontId="27" fillId="4" borderId="9" applyNumberFormat="0" applyAlignment="0" applyProtection="0"/>
  </cellStyleXfs>
  <cellXfs count="69">
    <xf numFmtId="0" fontId="0" fillId="0" borderId="0" xfId="0"/>
    <xf numFmtId="0" fontId="2" fillId="0" borderId="0" xfId="2" applyFont="1"/>
    <xf numFmtId="0" fontId="1" fillId="0" borderId="0" xfId="2"/>
    <xf numFmtId="0" fontId="5" fillId="0" borderId="0" xfId="2" applyFont="1" applyAlignment="1">
      <alignment horizontal="centerContinuous" vertical="center" wrapText="1"/>
    </xf>
    <xf numFmtId="0" fontId="2" fillId="0" borderId="0" xfId="2" applyFont="1" applyAlignment="1">
      <alignment horizontal="centerContinuous" vertical="center" wrapText="1"/>
    </xf>
    <xf numFmtId="0" fontId="2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shrinkToFit="1"/>
    </xf>
    <xf numFmtId="0" fontId="12" fillId="0" borderId="0" xfId="2" applyFont="1" applyAlignment="1">
      <alignment shrinkToFit="1"/>
    </xf>
    <xf numFmtId="0" fontId="13" fillId="0" borderId="0" xfId="2" applyFont="1" applyAlignment="1">
      <alignment horizontal="centerContinuous" shrinkToFit="1"/>
    </xf>
    <xf numFmtId="0" fontId="10" fillId="0" borderId="0" xfId="2" applyFont="1" applyAlignment="1"/>
    <xf numFmtId="0" fontId="13" fillId="0" borderId="0" xfId="2" applyFont="1" applyAlignment="1"/>
    <xf numFmtId="0" fontId="12" fillId="0" borderId="0" xfId="2" applyFont="1" applyAlignment="1"/>
    <xf numFmtId="0" fontId="2" fillId="0" borderId="0" xfId="2" applyFont="1" applyBorder="1"/>
    <xf numFmtId="0" fontId="1" fillId="0" borderId="0" xfId="2" applyBorder="1"/>
    <xf numFmtId="0" fontId="11" fillId="0" borderId="0" xfId="2" applyFont="1" applyBorder="1"/>
    <xf numFmtId="0" fontId="12" fillId="0" borderId="0" xfId="2" applyFont="1" applyBorder="1"/>
    <xf numFmtId="0" fontId="10" fillId="0" borderId="0" xfId="2" applyFont="1" applyBorder="1" applyAlignment="1">
      <alignment horizontal="centerContinuous"/>
    </xf>
    <xf numFmtId="0" fontId="12" fillId="0" borderId="0" xfId="2" applyFont="1" applyBorder="1" applyAlignment="1">
      <alignment horizontal="centerContinuous"/>
    </xf>
    <xf numFmtId="0" fontId="4" fillId="0" borderId="10" xfId="2" applyFont="1" applyBorder="1" applyAlignment="1">
      <alignment horizontal="centerContinuous" shrinkToFit="1"/>
    </xf>
    <xf numFmtId="0" fontId="4" fillId="0" borderId="11" xfId="2" applyFont="1" applyBorder="1" applyAlignment="1">
      <alignment horizontal="centerContinuous" shrinkToFit="1"/>
    </xf>
    <xf numFmtId="0" fontId="4" fillId="0" borderId="12" xfId="2" applyFont="1" applyBorder="1" applyAlignment="1">
      <alignment horizontal="centerContinuous" shrinkToFit="1"/>
    </xf>
    <xf numFmtId="0" fontId="4" fillId="0" borderId="13" xfId="2" applyFont="1" applyBorder="1" applyAlignment="1">
      <alignment horizontal="centerContinuous" shrinkToFit="1"/>
    </xf>
    <xf numFmtId="0" fontId="4" fillId="0" borderId="14" xfId="2" applyFont="1" applyBorder="1" applyAlignment="1">
      <alignment horizontal="centerContinuous" shrinkToFit="1"/>
    </xf>
    <xf numFmtId="0" fontId="4" fillId="0" borderId="15" xfId="2" applyFont="1" applyBorder="1" applyAlignment="1">
      <alignment horizontal="centerContinuous" shrinkToFit="1"/>
    </xf>
    <xf numFmtId="0" fontId="10" fillId="0" borderId="17" xfId="2" applyFont="1" applyBorder="1" applyAlignment="1">
      <alignment horizontal="center"/>
    </xf>
    <xf numFmtId="2" fontId="7" fillId="0" borderId="16" xfId="2" applyNumberFormat="1" applyFont="1" applyBorder="1" applyAlignment="1">
      <alignment horizontal="center"/>
    </xf>
    <xf numFmtId="2" fontId="7" fillId="0" borderId="15" xfId="2" applyNumberFormat="1" applyFont="1" applyBorder="1" applyAlignment="1">
      <alignment horizontal="center"/>
    </xf>
    <xf numFmtId="0" fontId="10" fillId="0" borderId="0" xfId="2" applyFont="1" applyAlignment="1">
      <alignment horizontal="left"/>
    </xf>
    <xf numFmtId="0" fontId="32" fillId="0" borderId="0" xfId="2" applyFont="1" applyBorder="1" applyAlignment="1">
      <alignment horizontal="left"/>
    </xf>
    <xf numFmtId="0" fontId="8" fillId="0" borderId="0" xfId="2" applyFont="1" applyBorder="1" applyAlignment="1">
      <alignment horizontal="left"/>
    </xf>
    <xf numFmtId="0" fontId="0" fillId="0" borderId="0" xfId="0" applyFill="1" applyBorder="1" applyAlignment="1"/>
    <xf numFmtId="166" fontId="10" fillId="0" borderId="0" xfId="2" applyNumberFormat="1" applyFont="1" applyFill="1" applyBorder="1" applyAlignment="1"/>
    <xf numFmtId="0" fontId="10" fillId="0" borderId="0" xfId="2" applyFont="1" applyFill="1" applyBorder="1" applyAlignment="1"/>
    <xf numFmtId="2" fontId="10" fillId="0" borderId="0" xfId="2" applyNumberFormat="1" applyFont="1" applyFill="1" applyBorder="1" applyAlignment="1"/>
    <xf numFmtId="2" fontId="0" fillId="0" borderId="0" xfId="0" applyNumberFormat="1" applyFill="1" applyBorder="1" applyAlignment="1"/>
    <xf numFmtId="167" fontId="12" fillId="0" borderId="0" xfId="2" applyNumberFormat="1" applyFont="1" applyBorder="1"/>
    <xf numFmtId="0" fontId="34" fillId="0" borderId="0" xfId="2" applyFont="1" applyBorder="1"/>
    <xf numFmtId="0" fontId="14" fillId="0" borderId="0" xfId="2" applyFont="1" applyAlignment="1">
      <alignment horizontal="center" shrinkToFit="1"/>
    </xf>
    <xf numFmtId="0" fontId="9" fillId="9" borderId="0" xfId="2" applyFont="1" applyFill="1" applyAlignment="1">
      <alignment horizontal="centerContinuous" vertical="center"/>
    </xf>
    <xf numFmtId="2" fontId="10" fillId="0" borderId="21" xfId="2" applyNumberFormat="1" applyFont="1" applyBorder="1" applyAlignment="1">
      <alignment horizontal="center"/>
    </xf>
    <xf numFmtId="2" fontId="10" fillId="0" borderId="25" xfId="2" applyNumberFormat="1" applyFont="1" applyBorder="1" applyAlignment="1">
      <alignment horizontal="center"/>
    </xf>
    <xf numFmtId="2" fontId="10" fillId="0" borderId="20" xfId="2" applyNumberFormat="1" applyFont="1" applyBorder="1" applyAlignment="1">
      <alignment horizontal="center"/>
    </xf>
    <xf numFmtId="2" fontId="10" fillId="0" borderId="24" xfId="2" applyNumberFormat="1" applyFont="1" applyBorder="1" applyAlignment="1">
      <alignment horizontal="center"/>
    </xf>
    <xf numFmtId="165" fontId="13" fillId="0" borderId="0" xfId="2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0" fontId="13" fillId="0" borderId="0" xfId="2" applyFont="1" applyAlignment="1">
      <alignment horizontal="center" shrinkToFit="1"/>
    </xf>
    <xf numFmtId="164" fontId="13" fillId="0" borderId="0" xfId="2" applyNumberFormat="1" applyFont="1" applyAlignment="1">
      <alignment horizontal="center" shrinkToFit="1"/>
    </xf>
    <xf numFmtId="167" fontId="13" fillId="0" borderId="20" xfId="2" applyNumberFormat="1" applyFont="1" applyBorder="1" applyAlignment="1">
      <alignment horizontal="center"/>
    </xf>
    <xf numFmtId="167" fontId="13" fillId="0" borderId="1" xfId="2" applyNumberFormat="1" applyFont="1" applyBorder="1" applyAlignment="1">
      <alignment horizontal="center"/>
    </xf>
    <xf numFmtId="0" fontId="13" fillId="0" borderId="0" xfId="2" applyFont="1" applyAlignment="1">
      <alignment horizontal="left" vertical="top" shrinkToFit="1"/>
    </xf>
    <xf numFmtId="0" fontId="3" fillId="0" borderId="0" xfId="2" applyFont="1" applyAlignment="1">
      <alignment vertical="top" textRotation="90"/>
    </xf>
    <xf numFmtId="167" fontId="13" fillId="0" borderId="18" xfId="2" applyNumberFormat="1" applyFont="1" applyBorder="1" applyAlignment="1">
      <alignment horizontal="center"/>
    </xf>
    <xf numFmtId="167" fontId="13" fillId="0" borderId="19" xfId="2" applyNumberFormat="1" applyFont="1" applyBorder="1" applyAlignment="1">
      <alignment horizontal="center"/>
    </xf>
    <xf numFmtId="2" fontId="10" fillId="0" borderId="18" xfId="2" applyNumberFormat="1" applyFont="1" applyBorder="1" applyAlignment="1">
      <alignment horizontal="center"/>
    </xf>
    <xf numFmtId="2" fontId="10" fillId="0" borderId="23" xfId="2" applyNumberFormat="1" applyFont="1" applyBorder="1" applyAlignment="1">
      <alignment horizontal="center"/>
    </xf>
    <xf numFmtId="0" fontId="33" fillId="0" borderId="0" xfId="2" applyFont="1" applyAlignment="1">
      <alignment horizontal="center" shrinkToFit="1"/>
    </xf>
    <xf numFmtId="167" fontId="13" fillId="0" borderId="0" xfId="2" applyNumberFormat="1" applyFont="1" applyAlignment="1">
      <alignment horizontal="center" vertical="center" shrinkToFit="1"/>
    </xf>
    <xf numFmtId="1" fontId="13" fillId="0" borderId="0" xfId="2" applyNumberFormat="1" applyFont="1" applyAlignment="1">
      <alignment horizontal="center" vertical="center" shrinkToFit="1"/>
    </xf>
    <xf numFmtId="167" fontId="13" fillId="0" borderId="21" xfId="2" applyNumberFormat="1" applyFont="1" applyBorder="1" applyAlignment="1">
      <alignment horizontal="center"/>
    </xf>
    <xf numFmtId="167" fontId="13" fillId="0" borderId="22" xfId="2" applyNumberFormat="1" applyFont="1" applyBorder="1" applyAlignment="1">
      <alignment horizontal="center"/>
    </xf>
    <xf numFmtId="166" fontId="10" fillId="0" borderId="18" xfId="2" applyNumberFormat="1" applyFont="1" applyBorder="1" applyAlignment="1">
      <alignment horizontal="center"/>
    </xf>
    <xf numFmtId="166" fontId="10" fillId="0" borderId="23" xfId="2" applyNumberFormat="1" applyFont="1" applyBorder="1" applyAlignment="1">
      <alignment horizontal="center"/>
    </xf>
    <xf numFmtId="166" fontId="10" fillId="0" borderId="20" xfId="2" applyNumberFormat="1" applyFont="1" applyBorder="1" applyAlignment="1">
      <alignment horizontal="center"/>
    </xf>
    <xf numFmtId="166" fontId="10" fillId="0" borderId="24" xfId="2" applyNumberFormat="1" applyFont="1" applyBorder="1" applyAlignment="1">
      <alignment horizontal="center"/>
    </xf>
    <xf numFmtId="166" fontId="10" fillId="0" borderId="21" xfId="2" applyNumberFormat="1" applyFont="1" applyBorder="1" applyAlignment="1">
      <alignment horizontal="center"/>
    </xf>
    <xf numFmtId="166" fontId="10" fillId="0" borderId="25" xfId="2" applyNumberFormat="1" applyFont="1" applyBorder="1" applyAlignment="1">
      <alignment horizontal="center"/>
    </xf>
  </cellXfs>
  <cellStyles count="44">
    <cellStyle name="20 % - Accent1 2" xfId="3" xr:uid="{74006EB4-B525-433D-98C7-5CA5C0268006}"/>
    <cellStyle name="20 % - Accent2 2" xfId="4" xr:uid="{8AB69135-24F5-42DD-856A-AB43EC3CB5E4}"/>
    <cellStyle name="20 % - Accent3 2" xfId="5" xr:uid="{74537516-F50A-430F-AB80-FC465AB818FC}"/>
    <cellStyle name="20 % - Accent4 2" xfId="6" xr:uid="{4A604755-7941-4BA8-8724-D3129A8201F6}"/>
    <cellStyle name="20 % - Accent5 2" xfId="7" xr:uid="{E42A6C85-036B-4916-9E07-2D182B60BE6C}"/>
    <cellStyle name="20 % - Accent6 2" xfId="8" xr:uid="{C7D3F8BE-E8A9-4C31-8B7A-86280785EFF4}"/>
    <cellStyle name="40 % - Accent1 2" xfId="9" xr:uid="{CFED4A19-78F8-4E36-A261-0FB2C11B68CF}"/>
    <cellStyle name="40 % - Accent2 2" xfId="10" xr:uid="{8ED52E29-69EC-4145-B2C3-EAE5C50C8D8D}"/>
    <cellStyle name="40 % - Accent3 2" xfId="11" xr:uid="{1D9A1AAF-57E8-4D04-8EB6-8E6EEB751AC7}"/>
    <cellStyle name="40 % - Accent4 2" xfId="12" xr:uid="{F622EDCF-30DA-4196-8D4A-0F835CE69BBD}"/>
    <cellStyle name="40 % - Accent5 2" xfId="13" xr:uid="{8B5F0926-9508-4D7F-ADA6-A46D2BBFDDE3}"/>
    <cellStyle name="40 % - Accent6 2" xfId="14" xr:uid="{D358947B-A3C4-42B4-B2A4-CCB2EBB28FDB}"/>
    <cellStyle name="60 % - Accent1 2" xfId="15" xr:uid="{D4C9E29D-D1B7-4A1C-91D3-42B1CD7000C3}"/>
    <cellStyle name="60 % - Accent2 2" xfId="16" xr:uid="{B126A75F-793E-4900-8713-8776392AD21C}"/>
    <cellStyle name="60 % - Accent3 2" xfId="17" xr:uid="{F865DACE-CCEB-42FC-9F28-28025525CE15}"/>
    <cellStyle name="60 % - Accent4 2" xfId="18" xr:uid="{3B0587A3-5C0A-4B07-8DB1-20E979B5C315}"/>
    <cellStyle name="60 % - Accent5 2" xfId="19" xr:uid="{68FE1DC3-D532-4571-9F5A-4CFA3B128D71}"/>
    <cellStyle name="60 % - Accent6 2" xfId="20" xr:uid="{3772665E-8297-4A4B-8B1C-1CE5D09C7275}"/>
    <cellStyle name="Accent1 2" xfId="21" xr:uid="{98B3B7E3-D6B2-4C50-9A74-C82E2C1AE6A6}"/>
    <cellStyle name="Accent2 2" xfId="22" xr:uid="{318A14DE-4D6F-4276-84AD-8908983E880D}"/>
    <cellStyle name="Accent3 2" xfId="23" xr:uid="{5BD6CFD7-5F58-443F-9A72-54A1FAEB2F22}"/>
    <cellStyle name="Accent4 2" xfId="24" xr:uid="{0816CD3F-5850-4D76-B4A6-E4510D251812}"/>
    <cellStyle name="Accent5 2" xfId="25" xr:uid="{02F014C4-CA2B-4796-87E4-FC18264B1D7C}"/>
    <cellStyle name="Accent6 2" xfId="26" xr:uid="{83CF4E52-14E0-45AE-B9D0-C01683A305FA}"/>
    <cellStyle name="Avertissement 2" xfId="27" xr:uid="{AB3B122F-695A-4E82-8A93-0DB080DF6D30}"/>
    <cellStyle name="Calcul 2" xfId="28" xr:uid="{97D41E9F-46AF-449D-9DED-E490152656C6}"/>
    <cellStyle name="Cellule liée 2" xfId="29" xr:uid="{DF0761F9-50C6-4C85-851B-DEF4F7FCD079}"/>
    <cellStyle name="Entrée 2" xfId="31" xr:uid="{F6B33F11-D072-457B-8836-B90493A0C2D9}"/>
    <cellStyle name="Insatisfaisant 2" xfId="32" xr:uid="{5670A864-35AF-4A72-B700-3E64B350B4D7}"/>
    <cellStyle name="Neutre 2" xfId="33" xr:uid="{E96EA04E-394E-40A7-99C2-58F9A94C4459}"/>
    <cellStyle name="Normal" xfId="0" builtinId="0"/>
    <cellStyle name="Normal 2" xfId="1" xr:uid="{00000000-0005-0000-0000-000001000000}"/>
    <cellStyle name="Normal 3" xfId="2" xr:uid="{00000000-0005-0000-0000-000002000000}"/>
    <cellStyle name="Note 2" xfId="30" xr:uid="{82A2CC29-0F55-4E36-A16B-E942670D7CF8}"/>
    <cellStyle name="Satisfaisant 2" xfId="34" xr:uid="{2FD3005B-D700-439B-A2E5-2D36D88B8D96}"/>
    <cellStyle name="Sortie 2" xfId="35" xr:uid="{800984BB-7C7D-4436-806B-98959EE051C6}"/>
    <cellStyle name="Texte explicatif 2" xfId="36" xr:uid="{D35C4571-A4E2-45EA-97F9-3194C1BA8D66}"/>
    <cellStyle name="Titre 2" xfId="37" xr:uid="{E7C23B4E-CC12-4A31-AB61-0499F8A05331}"/>
    <cellStyle name="Titre 1 2" xfId="38" xr:uid="{7AD995AA-D398-4DA9-868E-4AC3AF1C5E76}"/>
    <cellStyle name="Titre 2 2" xfId="39" xr:uid="{8CF3115D-41E5-4BF1-A9A2-A9A922F6AB2E}"/>
    <cellStyle name="Titre 3 2" xfId="40" xr:uid="{47880ED7-FA3B-4351-8787-0E7C0032858A}"/>
    <cellStyle name="Titre 4 2" xfId="41" xr:uid="{A2C6FE14-1E7E-4E17-8358-85BEFBF253AE}"/>
    <cellStyle name="Total 2" xfId="42" xr:uid="{0A33DC1F-C1F1-4311-B65A-ED77FFC2919B}"/>
    <cellStyle name="Vérification 2" xfId="43" xr:uid="{937C01D9-F5D0-4933-86F9-94179826BF85}"/>
  </cellStyles>
  <dxfs count="2">
    <dxf>
      <font>
        <color rgb="FFC00000"/>
      </font>
      <fill>
        <patternFill patternType="none">
          <bgColor auto="1"/>
        </patternFill>
      </fill>
    </dxf>
    <dxf>
      <font>
        <b/>
        <i val="0"/>
        <color rgb="FFC00000"/>
      </font>
      <numFmt numFmtId="2" formatCode="0.00"/>
    </dxf>
  </dxfs>
  <tableStyles count="0" defaultTableStyle="TableStyleMedium9" defaultPivotStyle="PivotStyleLight16"/>
  <colors>
    <mruColors>
      <color rgb="FFC04CC0"/>
      <color rgb="FFC943C3"/>
      <color rgb="FF2037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66252</xdr:colOff>
      <xdr:row>0</xdr:row>
      <xdr:rowOff>0</xdr:rowOff>
    </xdr:from>
    <xdr:ext cx="381430" cy="1938130"/>
    <xdr:pic>
      <xdr:nvPicPr>
        <xdr:cNvPr id="2" name="Image 1">
          <a:extLst>
            <a:ext uri="{FF2B5EF4-FFF2-40B4-BE49-F238E27FC236}">
              <a16:creationId xmlns:a16="http://schemas.microsoft.com/office/drawing/2014/main" id="{5BBC5F2D-95B2-4992-B894-96A6571D2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781377" y="0"/>
          <a:ext cx="381430" cy="193813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11205</xdr:colOff>
      <xdr:row>2</xdr:row>
      <xdr:rowOff>136009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F7F4447-1AEA-418B-B3E7-870C83BD0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6555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E7F-E39C-4D56-9C1E-162A00F253D5}">
  <sheetPr codeName="Feuil1">
    <pageSetUpPr fitToPage="1"/>
  </sheetPr>
  <dimension ref="A1:AB37"/>
  <sheetViews>
    <sheetView tabSelected="1" topLeftCell="A2" zoomScale="115" zoomScaleNormal="115" zoomScaleSheetLayoutView="55" workbookViewId="0">
      <selection activeCell="AB11" sqref="AB11"/>
    </sheetView>
  </sheetViews>
  <sheetFormatPr baseColWidth="10" defaultColWidth="10.85546875" defaultRowHeight="12.75" x14ac:dyDescent="0.2"/>
  <cols>
    <col min="1" max="16" width="6.7109375" style="1" customWidth="1"/>
    <col min="17" max="17" width="1.28515625" style="1" customWidth="1"/>
    <col min="18" max="18" width="10.85546875" style="1" hidden="1" customWidth="1"/>
    <col min="19" max="26" width="10.85546875" style="2" hidden="1" customWidth="1"/>
    <col min="27" max="27" width="0" style="2" hidden="1" customWidth="1"/>
    <col min="28" max="28" width="12.5703125" style="2" bestFit="1" customWidth="1"/>
    <col min="29" max="16384" width="10.85546875" style="2"/>
  </cols>
  <sheetData>
    <row r="1" spans="1:22" ht="24.75" hidden="1" customHeight="1" x14ac:dyDescent="0.2"/>
    <row r="2" spans="1:22" ht="60.4" customHeight="1" x14ac:dyDescent="0.2">
      <c r="C2" s="3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3" t="s">
        <v>39</v>
      </c>
    </row>
    <row r="3" spans="1:22" ht="18" customHeight="1" x14ac:dyDescent="0.2">
      <c r="O3" s="53"/>
      <c r="U3" s="2" t="s">
        <v>31</v>
      </c>
      <c r="V3" s="2" t="s">
        <v>30</v>
      </c>
    </row>
    <row r="4" spans="1:22" ht="18" customHeight="1" x14ac:dyDescent="0.25">
      <c r="A4" s="6" t="s">
        <v>0</v>
      </c>
      <c r="B4" s="6"/>
      <c r="C4" s="6" t="s">
        <v>6</v>
      </c>
      <c r="D4" s="6"/>
      <c r="E4" s="6"/>
      <c r="F4" s="6" t="s">
        <v>7</v>
      </c>
      <c r="G4" s="6"/>
      <c r="H4" s="6" t="s">
        <v>8</v>
      </c>
      <c r="I4" s="6"/>
      <c r="J4" s="6" t="s">
        <v>1</v>
      </c>
      <c r="K4" s="6" t="s">
        <v>10</v>
      </c>
      <c r="L4" s="6"/>
      <c r="M4" s="6" t="s">
        <v>2</v>
      </c>
      <c r="N4" s="7"/>
      <c r="O4" s="53"/>
      <c r="U4" s="2">
        <f>-V4</f>
        <v>-0.5</v>
      </c>
      <c r="V4" s="2">
        <v>0.5</v>
      </c>
    </row>
    <row r="5" spans="1:22" ht="18.95" customHeight="1" x14ac:dyDescent="0.25">
      <c r="A5" s="48"/>
      <c r="B5" s="48"/>
      <c r="C5" s="48">
        <v>90201</v>
      </c>
      <c r="D5" s="48"/>
      <c r="E5" s="48"/>
      <c r="F5" s="48" t="s">
        <v>11</v>
      </c>
      <c r="G5" s="48"/>
      <c r="H5" s="49">
        <v>42370</v>
      </c>
      <c r="I5" s="49"/>
      <c r="J5" s="40"/>
      <c r="K5" s="46"/>
      <c r="L5" s="46"/>
      <c r="M5" s="48"/>
      <c r="N5" s="48"/>
      <c r="O5" s="53"/>
    </row>
    <row r="6" spans="1:22" ht="18.95" customHeight="1" x14ac:dyDescent="0.25">
      <c r="A6" s="6" t="s">
        <v>12</v>
      </c>
      <c r="B6" s="6"/>
      <c r="C6" s="6" t="s">
        <v>14</v>
      </c>
      <c r="D6" s="6"/>
      <c r="E6" s="6"/>
      <c r="F6" s="6"/>
      <c r="G6" s="6"/>
      <c r="H6" s="6"/>
      <c r="I6" s="6"/>
      <c r="J6" s="6"/>
      <c r="K6" s="6" t="s">
        <v>9</v>
      </c>
      <c r="L6" s="6"/>
      <c r="M6" s="6" t="s">
        <v>4</v>
      </c>
      <c r="N6" s="7"/>
      <c r="O6" s="53"/>
    </row>
    <row r="7" spans="1:22" ht="18.95" customHeight="1" x14ac:dyDescent="0.25">
      <c r="A7" s="48" t="s">
        <v>13</v>
      </c>
      <c r="B7" s="48"/>
      <c r="C7" s="48"/>
      <c r="D7" s="48"/>
      <c r="E7" s="48"/>
      <c r="F7" s="48"/>
      <c r="G7" s="48"/>
      <c r="H7" s="48"/>
      <c r="I7" s="48"/>
      <c r="J7" s="48"/>
      <c r="K7" s="47" t="str">
        <f>IF(K5="","",EDATE(K5,3))</f>
        <v/>
      </c>
      <c r="L7" s="47"/>
      <c r="M7" s="48" t="s">
        <v>1</v>
      </c>
      <c r="N7" s="48"/>
      <c r="O7" s="53"/>
    </row>
    <row r="8" spans="1:22" ht="6" customHeight="1" x14ac:dyDescent="0.2"/>
    <row r="9" spans="1:22" ht="15" customHeight="1" x14ac:dyDescent="0.2">
      <c r="A9" s="41" t="s">
        <v>5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22" ht="5.25" customHeight="1" x14ac:dyDescent="0.2"/>
    <row r="11" spans="1:22" s="10" customFormat="1" ht="15.75" x14ac:dyDescent="0.25">
      <c r="A11" s="14"/>
      <c r="B11" s="12"/>
      <c r="C11" s="8" t="s">
        <v>15</v>
      </c>
      <c r="D11" s="8"/>
      <c r="E11" s="8"/>
      <c r="F11" s="8"/>
      <c r="G11" s="14"/>
      <c r="H11" s="12"/>
      <c r="I11" s="14"/>
      <c r="J11" s="12"/>
      <c r="K11" s="8" t="s">
        <v>16</v>
      </c>
      <c r="L11" s="8"/>
      <c r="M11" s="8"/>
      <c r="N11" s="8"/>
      <c r="O11" s="12"/>
      <c r="P11" s="12"/>
      <c r="Q11" s="9"/>
      <c r="R11" s="9"/>
    </row>
    <row r="12" spans="1:22" s="10" customFormat="1" ht="15.75" x14ac:dyDescent="0.25">
      <c r="A12" s="13"/>
      <c r="B12" s="13"/>
      <c r="C12" s="59"/>
      <c r="D12" s="59"/>
      <c r="E12" s="59"/>
      <c r="F12" s="59"/>
      <c r="G12" s="13"/>
      <c r="H12" s="13"/>
      <c r="I12" s="13"/>
      <c r="J12" s="13"/>
      <c r="K12" s="60"/>
      <c r="L12" s="60"/>
      <c r="M12" s="60"/>
      <c r="N12" s="60"/>
      <c r="O12" s="13"/>
      <c r="P12" s="13"/>
      <c r="Q12" s="9"/>
      <c r="R12" s="9"/>
    </row>
    <row r="13" spans="1:22" ht="6" customHeight="1" x14ac:dyDescent="0.2"/>
    <row r="14" spans="1:22" ht="15" customHeight="1" x14ac:dyDescent="0.2">
      <c r="A14" s="41" t="s">
        <v>27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1:22" ht="5.25" customHeight="1" x14ac:dyDescent="0.2"/>
    <row r="16" spans="1:22" s="10" customFormat="1" ht="15.75" x14ac:dyDescent="0.25">
      <c r="A16" s="8" t="s">
        <v>36</v>
      </c>
      <c r="B16" s="8"/>
      <c r="C16" s="8"/>
      <c r="D16" s="8"/>
      <c r="E16" s="8" t="s">
        <v>42</v>
      </c>
      <c r="F16" s="8"/>
      <c r="G16" s="8"/>
      <c r="H16" s="8"/>
      <c r="I16" s="8" t="s">
        <v>33</v>
      </c>
      <c r="J16" s="8"/>
      <c r="K16" s="8"/>
      <c r="L16" s="8"/>
      <c r="M16" s="8" t="s">
        <v>34</v>
      </c>
      <c r="N16" s="8"/>
      <c r="O16" s="8"/>
      <c r="Q16" s="9"/>
      <c r="R16" s="9"/>
    </row>
    <row r="17" spans="1:28" s="10" customFormat="1" ht="15.75" x14ac:dyDescent="0.25">
      <c r="A17" s="48" t="s">
        <v>28</v>
      </c>
      <c r="B17" s="48"/>
      <c r="C17" s="48"/>
      <c r="D17" s="48"/>
      <c r="E17" s="48" t="str">
        <f>MIN(AA25:AA36) &amp; " - " &amp; MAX(AA25:AA36)</f>
        <v>0 - 0</v>
      </c>
      <c r="F17" s="48"/>
      <c r="G17" s="48"/>
      <c r="H17" s="48"/>
      <c r="I17" s="48" t="s">
        <v>28</v>
      </c>
      <c r="J17" s="48"/>
      <c r="K17" s="48"/>
      <c r="L17" s="48"/>
      <c r="M17" s="58" t="s">
        <v>35</v>
      </c>
      <c r="N17" s="58"/>
      <c r="O17" s="58"/>
      <c r="Q17" s="9"/>
      <c r="R17" s="9"/>
    </row>
    <row r="18" spans="1:28" s="10" customFormat="1" ht="20.25" customHeight="1" x14ac:dyDescent="0.25">
      <c r="A18" s="30" t="s">
        <v>32</v>
      </c>
      <c r="B18" s="13"/>
      <c r="C18" s="13"/>
      <c r="D18" s="13"/>
      <c r="E18" s="13"/>
      <c r="F18" s="13"/>
      <c r="G18" s="13"/>
      <c r="H18" s="13"/>
      <c r="I18" s="13"/>
      <c r="J18" s="13"/>
      <c r="K18" s="11" t="s">
        <v>1</v>
      </c>
      <c r="L18" s="11"/>
      <c r="M18" s="11"/>
      <c r="N18" s="11"/>
      <c r="O18" s="13"/>
      <c r="P18" s="13"/>
      <c r="Q18" s="9"/>
      <c r="R18" s="9"/>
    </row>
    <row r="19" spans="1:28" s="10" customFormat="1" ht="63.75" customHeight="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9"/>
      <c r="R19" s="9"/>
    </row>
    <row r="20" spans="1:28" ht="6" customHeight="1" x14ac:dyDescent="0.2"/>
    <row r="21" spans="1:28" ht="15" customHeight="1" x14ac:dyDescent="0.2">
      <c r="A21" s="41" t="s">
        <v>17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</row>
    <row r="22" spans="1:28" ht="5.25" customHeight="1" thickBot="1" x14ac:dyDescent="0.25"/>
    <row r="23" spans="1:28" s="16" customFormat="1" x14ac:dyDescent="0.2">
      <c r="A23" s="21" t="s">
        <v>37</v>
      </c>
      <c r="B23" s="22"/>
      <c r="C23" s="21" t="s">
        <v>18</v>
      </c>
      <c r="D23" s="22"/>
      <c r="E23" s="21" t="s">
        <v>19</v>
      </c>
      <c r="F23" s="22"/>
      <c r="G23" s="23" t="s">
        <v>23</v>
      </c>
      <c r="H23" s="21" t="s">
        <v>20</v>
      </c>
      <c r="I23" s="22"/>
      <c r="J23" s="23" t="s">
        <v>23</v>
      </c>
      <c r="K23" s="21" t="s">
        <v>21</v>
      </c>
      <c r="L23" s="22"/>
      <c r="M23" s="23" t="s">
        <v>23</v>
      </c>
      <c r="N23" s="21" t="s">
        <v>22</v>
      </c>
      <c r="O23" s="22"/>
      <c r="P23" s="23" t="s">
        <v>23</v>
      </c>
      <c r="Q23" s="15"/>
      <c r="R23" s="15"/>
    </row>
    <row r="24" spans="1:28" s="18" customFormat="1" ht="16.5" thickBot="1" x14ac:dyDescent="0.3">
      <c r="A24" s="24" t="s">
        <v>24</v>
      </c>
      <c r="B24" s="25"/>
      <c r="C24" s="24" t="s">
        <v>25</v>
      </c>
      <c r="D24" s="25"/>
      <c r="E24" s="24" t="s">
        <v>25</v>
      </c>
      <c r="F24" s="25"/>
      <c r="G24" s="26" t="s">
        <v>26</v>
      </c>
      <c r="H24" s="24" t="s">
        <v>25</v>
      </c>
      <c r="I24" s="25"/>
      <c r="J24" s="26" t="s">
        <v>26</v>
      </c>
      <c r="K24" s="24" t="s">
        <v>25</v>
      </c>
      <c r="L24" s="25"/>
      <c r="M24" s="26" t="s">
        <v>26</v>
      </c>
      <c r="N24" s="24" t="s">
        <v>25</v>
      </c>
      <c r="O24" s="25"/>
      <c r="P24" s="26" t="s">
        <v>26</v>
      </c>
      <c r="Q24" s="17"/>
      <c r="R24" s="17"/>
    </row>
    <row r="25" spans="1:28" s="18" customFormat="1" ht="24" customHeight="1" x14ac:dyDescent="0.25">
      <c r="A25" s="63">
        <f>INDEX(Data!$B8:$I8,1,MATCH($A$7,Data!$B$7:$I$7,0))</f>
        <v>0</v>
      </c>
      <c r="B25" s="64"/>
      <c r="C25" s="56">
        <f>INDEX(Data!$B8:$I8,1,MATCH($A$7,Data!$B$7:$I$7,0)+1)</f>
        <v>0</v>
      </c>
      <c r="D25" s="57"/>
      <c r="E25" s="54"/>
      <c r="F25" s="55"/>
      <c r="G25" s="27"/>
      <c r="H25" s="54"/>
      <c r="I25" s="55"/>
      <c r="J25" s="27"/>
      <c r="K25" s="54"/>
      <c r="L25" s="55"/>
      <c r="M25" s="27"/>
      <c r="N25" s="54"/>
      <c r="O25" s="55"/>
      <c r="P25" s="27"/>
      <c r="Q25" s="17"/>
      <c r="R25" s="17"/>
      <c r="AA25" s="39" t="str">
        <f>IF(OR(E25&lt;&gt;"",H25&lt;&gt;"",K25&lt;&gt;"",N25&lt;&gt;""),C25,"")</f>
        <v/>
      </c>
    </row>
    <row r="26" spans="1:28" s="18" customFormat="1" ht="24" customHeight="1" x14ac:dyDescent="0.25">
      <c r="A26" s="65">
        <f>INDEX(Data!$B9:$I9,1,MATCH($A$7,Data!$B$7:$I$7,0))</f>
        <v>0.79800000000000004</v>
      </c>
      <c r="B26" s="66"/>
      <c r="C26" s="44">
        <f>INDEX(Data!$B9:$I9,1,MATCH($A$7,Data!$B$7:$I$7,0)+1)</f>
        <v>20</v>
      </c>
      <c r="D26" s="45"/>
      <c r="E26" s="50"/>
      <c r="F26" s="51"/>
      <c r="G26" s="28" t="str">
        <f>IF(E26="","",(E26-$C26)/$C26*100)</f>
        <v/>
      </c>
      <c r="H26" s="50"/>
      <c r="I26" s="51"/>
      <c r="J26" s="28" t="str">
        <f>IF(H26="","",(H26-$C26)/$C26*100)</f>
        <v/>
      </c>
      <c r="K26" s="50"/>
      <c r="L26" s="51"/>
      <c r="M26" s="28" t="str">
        <f>IF(K26="","",(K26-$C26)/$C26*100)</f>
        <v/>
      </c>
      <c r="N26" s="50"/>
      <c r="O26" s="51"/>
      <c r="P26" s="28" t="str">
        <f>IF(N26="","",(N26-$C26)/$C26*100)</f>
        <v/>
      </c>
      <c r="Q26" s="17"/>
      <c r="R26" s="17"/>
      <c r="AA26" s="39" t="str">
        <f t="shared" ref="AA26:AA36" si="0">IF(OR(E26&lt;&gt;"",H26&lt;&gt;"",K26&lt;&gt;"",N26&lt;&gt;""),C26,"")</f>
        <v/>
      </c>
    </row>
    <row r="27" spans="1:28" s="18" customFormat="1" ht="24" customHeight="1" x14ac:dyDescent="0.25">
      <c r="A27" s="65">
        <f>INDEX(Data!$B10:$I10,1,MATCH($A$7,Data!$B$7:$I$7,0))</f>
        <v>4.0949999999999998</v>
      </c>
      <c r="B27" s="66"/>
      <c r="C27" s="44">
        <f>INDEX(Data!$B10:$I10,1,MATCH($A$7,Data!$B$7:$I$7,0)+1)</f>
        <v>100</v>
      </c>
      <c r="D27" s="45"/>
      <c r="E27" s="50"/>
      <c r="F27" s="51"/>
      <c r="G27" s="28" t="str">
        <f t="shared" ref="G27:G36" si="1">IF(E27="","",(E27-$C27)/$C27*100)</f>
        <v/>
      </c>
      <c r="H27" s="50"/>
      <c r="I27" s="51"/>
      <c r="J27" s="28" t="str">
        <f t="shared" ref="J27:J36" si="2">IF(H27="","",(H27-$C27)/$C27*100)</f>
        <v/>
      </c>
      <c r="K27" s="50"/>
      <c r="L27" s="51"/>
      <c r="M27" s="28" t="str">
        <f t="shared" ref="M27:M36" si="3">IF(K27="","",(K27-$C27)/$C27*100)</f>
        <v/>
      </c>
      <c r="N27" s="50"/>
      <c r="O27" s="51"/>
      <c r="P27" s="28" t="str">
        <f t="shared" ref="P27:P36" si="4">IF(N27="","",(N27-$C27)/$C27*100)</f>
        <v/>
      </c>
      <c r="Q27" s="17"/>
      <c r="R27" s="17"/>
      <c r="AA27" s="39" t="str">
        <f t="shared" si="0"/>
        <v/>
      </c>
      <c r="AB27" s="38"/>
    </row>
    <row r="28" spans="1:28" s="18" customFormat="1" ht="24" customHeight="1" x14ac:dyDescent="0.25">
      <c r="A28" s="65">
        <f>INDEX(Data!$B11:$I11,1,MATCH($A$7,Data!$B$7:$I$7,0))</f>
        <v>8.1370000000000005</v>
      </c>
      <c r="B28" s="66"/>
      <c r="C28" s="44">
        <f>INDEX(Data!$B11:$I11,1,MATCH($A$7,Data!$B$7:$I$7,0)+1)</f>
        <v>200</v>
      </c>
      <c r="D28" s="45"/>
      <c r="E28" s="50"/>
      <c r="F28" s="51"/>
      <c r="G28" s="28" t="str">
        <f t="shared" si="1"/>
        <v/>
      </c>
      <c r="H28" s="50"/>
      <c r="I28" s="51"/>
      <c r="J28" s="28" t="str">
        <f t="shared" si="2"/>
        <v/>
      </c>
      <c r="K28" s="50"/>
      <c r="L28" s="51"/>
      <c r="M28" s="28" t="str">
        <f t="shared" si="3"/>
        <v/>
      </c>
      <c r="N28" s="50"/>
      <c r="O28" s="51"/>
      <c r="P28" s="28" t="str">
        <f t="shared" si="4"/>
        <v/>
      </c>
      <c r="Q28" s="17"/>
      <c r="R28" s="17"/>
      <c r="AA28" s="39" t="str">
        <f t="shared" si="0"/>
        <v/>
      </c>
    </row>
    <row r="29" spans="1:28" s="18" customFormat="1" ht="24" customHeight="1" x14ac:dyDescent="0.25">
      <c r="A29" s="65">
        <f>INDEX(Data!$B12:$I12,1,MATCH($A$7,Data!$B$7:$I$7,0))</f>
        <v>12.207000000000001</v>
      </c>
      <c r="B29" s="66"/>
      <c r="C29" s="44">
        <f>INDEX(Data!$B12:$I12,1,MATCH($A$7,Data!$B$7:$I$7,0)+1)</f>
        <v>300</v>
      </c>
      <c r="D29" s="45"/>
      <c r="E29" s="50"/>
      <c r="F29" s="51"/>
      <c r="G29" s="28" t="str">
        <f t="shared" si="1"/>
        <v/>
      </c>
      <c r="H29" s="50"/>
      <c r="I29" s="51"/>
      <c r="J29" s="28" t="str">
        <f t="shared" si="2"/>
        <v/>
      </c>
      <c r="K29" s="50"/>
      <c r="L29" s="51"/>
      <c r="M29" s="28" t="str">
        <f t="shared" si="3"/>
        <v/>
      </c>
      <c r="N29" s="50"/>
      <c r="O29" s="51"/>
      <c r="P29" s="28" t="str">
        <f t="shared" si="4"/>
        <v/>
      </c>
      <c r="Q29" s="17"/>
      <c r="R29" s="17"/>
      <c r="AA29" s="39" t="str">
        <f t="shared" si="0"/>
        <v/>
      </c>
    </row>
    <row r="30" spans="1:28" s="18" customFormat="1" ht="24" customHeight="1" x14ac:dyDescent="0.25">
      <c r="A30" s="65">
        <f>INDEX(Data!$B13:$I13,1,MATCH($A$7,Data!$B$7:$I$7,0))</f>
        <v>16.395</v>
      </c>
      <c r="B30" s="66"/>
      <c r="C30" s="44">
        <f>INDEX(Data!$B13:$I13,1,MATCH($A$7,Data!$B$7:$I$7,0)+1)</f>
        <v>400</v>
      </c>
      <c r="D30" s="45"/>
      <c r="E30" s="50"/>
      <c r="F30" s="51"/>
      <c r="G30" s="28" t="str">
        <f>IF(E30="","",(E30-$C30)/$C30*100)</f>
        <v/>
      </c>
      <c r="H30" s="50"/>
      <c r="I30" s="51"/>
      <c r="J30" s="28" t="str">
        <f t="shared" si="2"/>
        <v/>
      </c>
      <c r="K30" s="50"/>
      <c r="L30" s="51"/>
      <c r="M30" s="28" t="str">
        <f t="shared" si="3"/>
        <v/>
      </c>
      <c r="N30" s="50"/>
      <c r="O30" s="51"/>
      <c r="P30" s="28" t="str">
        <f t="shared" si="4"/>
        <v/>
      </c>
      <c r="Q30" s="17"/>
      <c r="R30" s="17"/>
      <c r="AA30" s="39" t="str">
        <f t="shared" si="0"/>
        <v/>
      </c>
    </row>
    <row r="31" spans="1:28" s="18" customFormat="1" ht="24" customHeight="1" x14ac:dyDescent="0.25">
      <c r="A31" s="65">
        <f>INDEX(Data!$B14:$I14,1,MATCH($A$7,Data!$B$7:$I$7,0))</f>
        <v>20.64</v>
      </c>
      <c r="B31" s="66"/>
      <c r="C31" s="44">
        <f>INDEX(Data!$B14:$I14,1,MATCH($A$7,Data!$B$7:$I$7,0)+1)</f>
        <v>500</v>
      </c>
      <c r="D31" s="45"/>
      <c r="E31" s="50"/>
      <c r="F31" s="51"/>
      <c r="G31" s="28" t="str">
        <f t="shared" si="1"/>
        <v/>
      </c>
      <c r="H31" s="50"/>
      <c r="I31" s="51"/>
      <c r="J31" s="28" t="str">
        <f t="shared" si="2"/>
        <v/>
      </c>
      <c r="K31" s="50"/>
      <c r="L31" s="51"/>
      <c r="M31" s="28" t="str">
        <f t="shared" si="3"/>
        <v/>
      </c>
      <c r="N31" s="50"/>
      <c r="O31" s="51"/>
      <c r="P31" s="28" t="str">
        <f t="shared" si="4"/>
        <v/>
      </c>
      <c r="Q31" s="17"/>
      <c r="R31" s="17"/>
      <c r="AA31" s="39" t="str">
        <f t="shared" si="0"/>
        <v/>
      </c>
    </row>
    <row r="32" spans="1:28" s="18" customFormat="1" ht="24" customHeight="1" x14ac:dyDescent="0.25">
      <c r="A32" s="65">
        <f>INDEX(Data!$B15:$I15,1,MATCH($A$7,Data!$B$7:$I$7,0))</f>
        <v>24.902000000000001</v>
      </c>
      <c r="B32" s="66"/>
      <c r="C32" s="44">
        <f>INDEX(Data!$B15:$I15,1,MATCH($A$7,Data!$B$7:$I$7,0)+1)</f>
        <v>600</v>
      </c>
      <c r="D32" s="45"/>
      <c r="E32" s="50"/>
      <c r="F32" s="51"/>
      <c r="G32" s="28" t="str">
        <f t="shared" si="1"/>
        <v/>
      </c>
      <c r="H32" s="50"/>
      <c r="I32" s="51"/>
      <c r="J32" s="28" t="str">
        <f t="shared" si="2"/>
        <v/>
      </c>
      <c r="K32" s="50"/>
      <c r="L32" s="51"/>
      <c r="M32" s="28" t="str">
        <f t="shared" si="3"/>
        <v/>
      </c>
      <c r="N32" s="50"/>
      <c r="O32" s="51"/>
      <c r="P32" s="28" t="str">
        <f t="shared" si="4"/>
        <v/>
      </c>
      <c r="Q32" s="17"/>
      <c r="R32" s="17"/>
      <c r="AA32" s="39" t="str">
        <f t="shared" si="0"/>
        <v/>
      </c>
    </row>
    <row r="33" spans="1:27" s="18" customFormat="1" ht="24" customHeight="1" x14ac:dyDescent="0.25">
      <c r="A33" s="65">
        <f>INDEX(Data!$B16:$I16,1,MATCH($A$7,Data!$B$7:$I$7,0))</f>
        <v>29.128</v>
      </c>
      <c r="B33" s="66"/>
      <c r="C33" s="44">
        <f>INDEX(Data!$B16:$I16,1,MATCH($A$7,Data!$B$7:$I$7,0)+1)</f>
        <v>700</v>
      </c>
      <c r="D33" s="45"/>
      <c r="E33" s="50"/>
      <c r="F33" s="51"/>
      <c r="G33" s="28" t="str">
        <f t="shared" si="1"/>
        <v/>
      </c>
      <c r="H33" s="50"/>
      <c r="I33" s="51"/>
      <c r="J33" s="28" t="str">
        <f t="shared" si="2"/>
        <v/>
      </c>
      <c r="K33" s="50"/>
      <c r="L33" s="51"/>
      <c r="M33" s="28" t="str">
        <f t="shared" si="3"/>
        <v/>
      </c>
      <c r="N33" s="50"/>
      <c r="O33" s="51"/>
      <c r="P33" s="28" t="str">
        <f t="shared" si="4"/>
        <v/>
      </c>
      <c r="Q33" s="17"/>
      <c r="R33" s="17"/>
      <c r="AA33" s="39" t="str">
        <f t="shared" si="0"/>
        <v/>
      </c>
    </row>
    <row r="34" spans="1:27" s="18" customFormat="1" ht="24" customHeight="1" x14ac:dyDescent="0.25">
      <c r="A34" s="65">
        <f>INDEX(Data!$B17:$I17,1,MATCH($A$7,Data!$B$7:$I$7,0))</f>
        <v>33.277000000000001</v>
      </c>
      <c r="B34" s="66"/>
      <c r="C34" s="44">
        <f>INDEX(Data!$B17:$I17,1,MATCH($A$7,Data!$B$7:$I$7,0)+1)</f>
        <v>800</v>
      </c>
      <c r="D34" s="45"/>
      <c r="E34" s="50"/>
      <c r="F34" s="51"/>
      <c r="G34" s="28" t="str">
        <f t="shared" si="1"/>
        <v/>
      </c>
      <c r="H34" s="50"/>
      <c r="I34" s="51"/>
      <c r="J34" s="28" t="str">
        <f t="shared" si="2"/>
        <v/>
      </c>
      <c r="K34" s="50"/>
      <c r="L34" s="51"/>
      <c r="M34" s="28" t="str">
        <f t="shared" si="3"/>
        <v/>
      </c>
      <c r="N34" s="50"/>
      <c r="O34" s="51"/>
      <c r="P34" s="28" t="str">
        <f t="shared" si="4"/>
        <v/>
      </c>
      <c r="Q34" s="17"/>
      <c r="R34" s="17"/>
      <c r="AA34" s="39" t="str">
        <f t="shared" si="0"/>
        <v/>
      </c>
    </row>
    <row r="35" spans="1:27" s="18" customFormat="1" ht="24" customHeight="1" x14ac:dyDescent="0.25">
      <c r="A35" s="65">
        <f>INDEX(Data!$B18:$I18,1,MATCH($A$7,Data!$B$7:$I$7,0))</f>
        <v>37.325000000000003</v>
      </c>
      <c r="B35" s="66"/>
      <c r="C35" s="44">
        <f>INDEX(Data!$B18:$I18,1,MATCH($A$7,Data!$B$7:$I$7,0)+1)</f>
        <v>900</v>
      </c>
      <c r="D35" s="45"/>
      <c r="E35" s="50"/>
      <c r="F35" s="51"/>
      <c r="G35" s="28" t="str">
        <f t="shared" si="1"/>
        <v/>
      </c>
      <c r="H35" s="50"/>
      <c r="I35" s="51"/>
      <c r="J35" s="28" t="str">
        <f t="shared" si="2"/>
        <v/>
      </c>
      <c r="K35" s="50"/>
      <c r="L35" s="51"/>
      <c r="M35" s="28" t="str">
        <f t="shared" si="3"/>
        <v/>
      </c>
      <c r="N35" s="50"/>
      <c r="O35" s="51"/>
      <c r="P35" s="28" t="str">
        <f t="shared" si="4"/>
        <v/>
      </c>
      <c r="Q35" s="17"/>
      <c r="R35" s="17"/>
      <c r="AA35" s="39" t="str">
        <f t="shared" si="0"/>
        <v/>
      </c>
    </row>
    <row r="36" spans="1:27" s="18" customFormat="1" ht="24" customHeight="1" thickBot="1" x14ac:dyDescent="0.3">
      <c r="A36" s="67">
        <f>INDEX(Data!$B19:$I19,1,MATCH($A$7,Data!$B$7:$I$7,0))</f>
        <v>41.268999999999998</v>
      </c>
      <c r="B36" s="68"/>
      <c r="C36" s="42">
        <f>INDEX(Data!$B19:$I19,1,MATCH($A$7,Data!$B$7:$I$7,0)+1)</f>
        <v>1000</v>
      </c>
      <c r="D36" s="43"/>
      <c r="E36" s="61"/>
      <c r="F36" s="62"/>
      <c r="G36" s="29" t="str">
        <f t="shared" si="1"/>
        <v/>
      </c>
      <c r="H36" s="61"/>
      <c r="I36" s="62"/>
      <c r="J36" s="29" t="str">
        <f t="shared" si="2"/>
        <v/>
      </c>
      <c r="K36" s="61"/>
      <c r="L36" s="62"/>
      <c r="M36" s="29" t="str">
        <f t="shared" si="3"/>
        <v/>
      </c>
      <c r="N36" s="61"/>
      <c r="O36" s="62"/>
      <c r="P36" s="29" t="str">
        <f t="shared" si="4"/>
        <v/>
      </c>
      <c r="Q36" s="17"/>
      <c r="R36" s="17"/>
      <c r="AA36" s="39" t="str">
        <f t="shared" si="0"/>
        <v/>
      </c>
    </row>
    <row r="37" spans="1:27" s="18" customFormat="1" ht="24" customHeight="1" x14ac:dyDescent="0.25">
      <c r="A37" s="32" t="s">
        <v>38</v>
      </c>
      <c r="B37" s="19"/>
      <c r="D37" s="19"/>
      <c r="E37" s="19"/>
      <c r="F37" s="19"/>
      <c r="G37" s="20"/>
      <c r="H37" s="20"/>
      <c r="I37" s="19"/>
      <c r="J37" s="19"/>
      <c r="K37" s="31" t="s">
        <v>29</v>
      </c>
      <c r="L37" s="19"/>
      <c r="M37" s="19"/>
      <c r="N37" s="19"/>
      <c r="O37" s="19"/>
      <c r="P37" s="19"/>
      <c r="Q37" s="17"/>
      <c r="R37" s="17"/>
    </row>
  </sheetData>
  <sheetProtection formatCells="0" formatColumns="0" formatRows="0" insertColumns="0" insertRows="0" insertHyperlinks="0" deleteColumns="0" deleteRows="0" sort="0" autoFilter="0" pivotTables="0"/>
  <mergeCells count="90">
    <mergeCell ref="N36:O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H36:I36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H34:I34"/>
    <mergeCell ref="H35:I35"/>
    <mergeCell ref="H29:I29"/>
    <mergeCell ref="E36:F3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M5:N5"/>
    <mergeCell ref="C5:E5"/>
    <mergeCell ref="O2:O7"/>
    <mergeCell ref="M7:N7"/>
    <mergeCell ref="E25:F25"/>
    <mergeCell ref="H25:I25"/>
    <mergeCell ref="N25:O25"/>
    <mergeCell ref="C25:D25"/>
    <mergeCell ref="M17:O17"/>
    <mergeCell ref="I17:L17"/>
    <mergeCell ref="A17:D17"/>
    <mergeCell ref="C12:F12"/>
    <mergeCell ref="K12:N12"/>
    <mergeCell ref="E17:H17"/>
    <mergeCell ref="F5:G5"/>
    <mergeCell ref="A5:B5"/>
    <mergeCell ref="H30:I30"/>
    <mergeCell ref="H31:I31"/>
    <mergeCell ref="H32:I32"/>
    <mergeCell ref="H33:I33"/>
    <mergeCell ref="A19:P19"/>
    <mergeCell ref="E26:F26"/>
    <mergeCell ref="H26:I26"/>
    <mergeCell ref="H27:I27"/>
    <mergeCell ref="H28:I28"/>
    <mergeCell ref="K5:L5"/>
    <mergeCell ref="K7:L7"/>
    <mergeCell ref="C7:J7"/>
    <mergeCell ref="A7:B7"/>
    <mergeCell ref="H5:I5"/>
    <mergeCell ref="C36:D36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</mergeCells>
  <conditionalFormatting sqref="G26:G36 J26:J36 M26:M36 P26:P36">
    <cfRule type="cellIs" dxfId="1" priority="5" operator="notBetween">
      <formula>$U$4</formula>
      <formula>$V$4</formula>
    </cfRule>
  </conditionalFormatting>
  <conditionalFormatting sqref="M17:O17">
    <cfRule type="expression" dxfId="0" priority="1">
      <formula>M17&lt;&gt;"Yes"</formula>
    </cfRule>
  </conditionalFormatting>
  <dataValidations count="2">
    <dataValidation type="list" showInputMessage="1" showErrorMessage="1" sqref="M17:O17 I17 A17" xr:uid="{84051308-58E7-4438-9F68-4703D231F881}">
      <formula1>"Yes,No"</formula1>
    </dataValidation>
    <dataValidation type="list" allowBlank="1" showInputMessage="1" showErrorMessage="1" sqref="A7:B7" xr:uid="{5F5F464F-D9CB-4DC1-BA3E-009FDFA16932}">
      <formula1>"K,R,S"</formula1>
    </dataValidation>
  </dataValidations>
  <pageMargins left="0.62992125984252001" right="0.23622047244093999" top="0.35433070866142002" bottom="0.55118110236219997" header="0.11811023622047" footer="0.31496062992126"/>
  <pageSetup paperSize="9" scale="89" fitToHeight="0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9F73-7083-4241-B8B9-9BA8F9F05223}">
  <sheetPr codeName="Feuil2"/>
  <dimension ref="A7:J19"/>
  <sheetViews>
    <sheetView workbookViewId="0">
      <selection activeCell="B7" sqref="B7"/>
    </sheetView>
  </sheetViews>
  <sheetFormatPr baseColWidth="10" defaultRowHeight="12.75" x14ac:dyDescent="0.2"/>
  <sheetData>
    <row r="7" spans="1:10" x14ac:dyDescent="0.2">
      <c r="B7" s="33" t="s">
        <v>13</v>
      </c>
      <c r="C7" s="33"/>
      <c r="D7" s="33"/>
      <c r="E7" s="33" t="s">
        <v>40</v>
      </c>
      <c r="F7" s="33"/>
      <c r="G7" s="33"/>
      <c r="H7" s="33" t="s">
        <v>41</v>
      </c>
      <c r="I7" s="33"/>
      <c r="J7" s="33"/>
    </row>
    <row r="8" spans="1:10" ht="15" x14ac:dyDescent="0.2">
      <c r="A8">
        <v>1</v>
      </c>
      <c r="B8" s="34">
        <v>0</v>
      </c>
      <c r="C8" s="36">
        <v>0</v>
      </c>
      <c r="D8" s="37"/>
      <c r="E8" s="34">
        <v>0</v>
      </c>
      <c r="F8" s="36">
        <v>0</v>
      </c>
      <c r="G8" s="37"/>
      <c r="H8" s="34">
        <v>0</v>
      </c>
      <c r="I8" s="36">
        <v>0</v>
      </c>
      <c r="J8" s="37"/>
    </row>
    <row r="9" spans="1:10" ht="15" x14ac:dyDescent="0.2">
      <c r="A9">
        <v>2</v>
      </c>
      <c r="B9" s="35">
        <v>0.79800000000000004</v>
      </c>
      <c r="C9" s="36">
        <v>20</v>
      </c>
      <c r="D9" s="37"/>
      <c r="E9" s="35">
        <v>0.111</v>
      </c>
      <c r="F9" s="36">
        <v>20</v>
      </c>
      <c r="G9" s="37"/>
      <c r="H9" s="35">
        <v>0.113</v>
      </c>
      <c r="I9" s="36">
        <v>20</v>
      </c>
      <c r="J9" s="37"/>
    </row>
    <row r="10" spans="1:10" ht="15" x14ac:dyDescent="0.2">
      <c r="A10">
        <v>3</v>
      </c>
      <c r="B10" s="35">
        <v>4.0949999999999998</v>
      </c>
      <c r="C10" s="36">
        <v>100</v>
      </c>
      <c r="D10" s="37"/>
      <c r="E10" s="35">
        <v>0.64700000000000002</v>
      </c>
      <c r="F10" s="36">
        <v>100</v>
      </c>
      <c r="G10" s="37"/>
      <c r="H10" s="35">
        <v>0.64600000000000002</v>
      </c>
      <c r="I10" s="36">
        <v>100</v>
      </c>
      <c r="J10" s="37"/>
    </row>
    <row r="11" spans="1:10" ht="15" x14ac:dyDescent="0.2">
      <c r="A11">
        <v>4</v>
      </c>
      <c r="B11" s="35">
        <v>8.1370000000000005</v>
      </c>
      <c r="C11" s="36">
        <v>200</v>
      </c>
      <c r="D11" s="37"/>
      <c r="E11" s="35">
        <v>2.4009999999999998</v>
      </c>
      <c r="F11" s="36">
        <v>300</v>
      </c>
      <c r="G11" s="37"/>
      <c r="H11" s="35">
        <v>2.323</v>
      </c>
      <c r="I11" s="36">
        <v>300</v>
      </c>
      <c r="J11" s="37"/>
    </row>
    <row r="12" spans="1:10" ht="15" x14ac:dyDescent="0.2">
      <c r="A12">
        <v>5</v>
      </c>
      <c r="B12" s="35">
        <v>12.207000000000001</v>
      </c>
      <c r="C12" s="36">
        <v>300</v>
      </c>
      <c r="D12" s="37"/>
      <c r="E12" s="35">
        <v>4.4710000000000001</v>
      </c>
      <c r="F12" s="36">
        <v>500</v>
      </c>
      <c r="G12" s="37"/>
      <c r="H12" s="35">
        <v>4.2329999999999997</v>
      </c>
      <c r="I12" s="36">
        <v>500</v>
      </c>
      <c r="J12" s="37"/>
    </row>
    <row r="13" spans="1:10" ht="15" x14ac:dyDescent="0.2">
      <c r="A13">
        <v>6</v>
      </c>
      <c r="B13" s="35">
        <v>16.395</v>
      </c>
      <c r="C13" s="36">
        <v>400</v>
      </c>
      <c r="D13" s="37"/>
      <c r="E13" s="35">
        <v>6.7430000000000003</v>
      </c>
      <c r="F13" s="36">
        <v>700</v>
      </c>
      <c r="G13" s="37"/>
      <c r="H13" s="35">
        <v>6.2750000000000004</v>
      </c>
      <c r="I13" s="36">
        <v>700</v>
      </c>
      <c r="J13" s="37"/>
    </row>
    <row r="14" spans="1:10" ht="15" x14ac:dyDescent="0.2">
      <c r="A14">
        <v>7</v>
      </c>
      <c r="B14" s="35">
        <v>20.64</v>
      </c>
      <c r="C14" s="36">
        <v>500</v>
      </c>
      <c r="D14" s="37"/>
      <c r="E14" s="35">
        <v>7.95</v>
      </c>
      <c r="F14" s="36">
        <v>800</v>
      </c>
      <c r="G14" s="37"/>
      <c r="H14" s="35">
        <v>7.3449999999999998</v>
      </c>
      <c r="I14" s="36">
        <v>800</v>
      </c>
      <c r="J14" s="37"/>
    </row>
    <row r="15" spans="1:10" ht="15" x14ac:dyDescent="0.2">
      <c r="A15">
        <v>8</v>
      </c>
      <c r="B15" s="35">
        <v>24.902000000000001</v>
      </c>
      <c r="C15" s="36">
        <v>600</v>
      </c>
      <c r="D15" s="37"/>
      <c r="E15" s="35">
        <v>9.2050000000000001</v>
      </c>
      <c r="F15" s="36">
        <v>900</v>
      </c>
      <c r="G15" s="37"/>
      <c r="H15" s="35">
        <v>8.4489999999999998</v>
      </c>
      <c r="I15" s="36">
        <v>900</v>
      </c>
      <c r="J15" s="37"/>
    </row>
    <row r="16" spans="1:10" ht="15" x14ac:dyDescent="0.2">
      <c r="A16">
        <v>9</v>
      </c>
      <c r="B16" s="35">
        <v>29.128</v>
      </c>
      <c r="C16" s="36">
        <v>700</v>
      </c>
      <c r="D16" s="37"/>
      <c r="E16" s="35">
        <v>10.506</v>
      </c>
      <c r="F16" s="36">
        <v>1000</v>
      </c>
      <c r="G16" s="37"/>
      <c r="H16" s="35">
        <v>9.5869999999999997</v>
      </c>
      <c r="I16" s="36">
        <v>1000</v>
      </c>
      <c r="J16" s="37"/>
    </row>
    <row r="17" spans="1:10" ht="15" x14ac:dyDescent="0.2">
      <c r="A17">
        <v>10</v>
      </c>
      <c r="B17" s="35">
        <v>33.277000000000001</v>
      </c>
      <c r="C17" s="36">
        <v>800</v>
      </c>
      <c r="D17" s="37"/>
      <c r="E17" s="35">
        <v>11.85</v>
      </c>
      <c r="F17" s="36">
        <v>1100</v>
      </c>
      <c r="G17" s="37"/>
      <c r="H17" s="35">
        <v>10.757</v>
      </c>
      <c r="I17" s="36">
        <v>1100</v>
      </c>
      <c r="J17" s="37"/>
    </row>
    <row r="18" spans="1:10" ht="15" x14ac:dyDescent="0.2">
      <c r="A18">
        <v>11</v>
      </c>
      <c r="B18" s="35">
        <v>37.325000000000003</v>
      </c>
      <c r="C18" s="36">
        <v>900</v>
      </c>
      <c r="D18" s="37"/>
      <c r="E18" s="35">
        <v>13.228</v>
      </c>
      <c r="F18" s="36">
        <v>1200</v>
      </c>
      <c r="G18" s="37"/>
      <c r="H18" s="35">
        <v>11.951000000000001</v>
      </c>
      <c r="I18" s="36">
        <v>1200</v>
      </c>
      <c r="J18" s="37"/>
    </row>
    <row r="19" spans="1:10" ht="15" x14ac:dyDescent="0.2">
      <c r="A19">
        <v>12</v>
      </c>
      <c r="B19" s="35">
        <v>41.268999999999998</v>
      </c>
      <c r="C19" s="36">
        <v>1000</v>
      </c>
      <c r="D19" s="37"/>
      <c r="E19" s="35">
        <v>14.629</v>
      </c>
      <c r="F19" s="36">
        <v>1300</v>
      </c>
      <c r="G19" s="37"/>
      <c r="H19" s="35">
        <v>13.159000000000001</v>
      </c>
      <c r="I19" s="36">
        <v>1300</v>
      </c>
      <c r="J1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TempLine</vt:lpstr>
      <vt:lpstr>Data</vt:lpstr>
      <vt:lpstr>TempLine!Impression_des_titres</vt:lpstr>
      <vt:lpstr>TempLine!Zone_d_impression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2019-11-22T16:26:10Z</cp:lastPrinted>
  <dcterms:created xsi:type="dcterms:W3CDTF">2004-05-19T13:07:21Z</dcterms:created>
  <dcterms:modified xsi:type="dcterms:W3CDTF">2019-12-03T11:06:13Z</dcterms:modified>
</cp:coreProperties>
</file>